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5516"/>
  <workbookPr autoCompressPictures="0"/>
  <bookViews>
    <workbookView xWindow="640" yWindow="520" windowWidth="17900" windowHeight="9660"/>
  </bookViews>
  <sheets>
    <sheet name="Master List" sheetId="2" r:id="rId1"/>
    <sheet name="Diversity Overnight App Tracker" sheetId="4" r:id="rId2"/>
    <sheet name="Senior List" sheetId="5" r:id="rId3"/>
  </sheets>
  <definedNames>
    <definedName name="_xlnm._FilterDatabase" localSheetId="0" hidden="1">'Master List'!$A$7:$N$65</definedName>
    <definedName name="Agenda" localSheetId="0">'Master List'!$H$62</definedName>
    <definedName name="EmailTY" localSheetId="0">'Master List'!$H$63</definedName>
    <definedName name="Goals" localSheetId="0">'Master List'!$H$13</definedName>
    <definedName name="KeyMessages" localSheetId="0">'Master List'!$H$50</definedName>
    <definedName name="Keyplayers" localSheetId="0">'Master List'!$H$27</definedName>
    <definedName name="Norms" localSheetId="0">'Master List'!$H$56</definedName>
    <definedName name="Vision" localSheetId="0">'Master List'!$H$22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J66" i="4" l="1"/>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65" i="4"/>
  <c r="J129"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65" i="4"/>
  <c r="A83" i="4"/>
  <c r="A82" i="4"/>
  <c r="A81" i="4"/>
  <c r="A80" i="4"/>
  <c r="A79" i="4"/>
  <c r="A78" i="4"/>
  <c r="A77" i="4"/>
  <c r="A76" i="4"/>
  <c r="A75" i="4"/>
  <c r="A74" i="4"/>
  <c r="A73" i="4"/>
  <c r="A72" i="4"/>
  <c r="A71" i="4"/>
  <c r="A70" i="4"/>
  <c r="A69" i="4"/>
  <c r="A68" i="4"/>
  <c r="A67" i="4"/>
  <c r="A66" i="4"/>
  <c r="A65" i="4"/>
  <c r="K65" i="2"/>
  <c r="F53" i="2"/>
  <c r="K10" i="2"/>
</calcChain>
</file>

<file path=xl/comments1.xml><?xml version="1.0" encoding="utf-8"?>
<comments xmlns="http://schemas.openxmlformats.org/spreadsheetml/2006/main">
  <authors>
    <author>Amy Christie</author>
  </authors>
  <commentList>
    <comment ref="A64" authorId="0">
      <text>
        <r>
          <rPr>
            <b/>
            <sz val="9"/>
            <color indexed="81"/>
            <rFont val="Tahoma"/>
            <family val="2"/>
          </rPr>
          <t>Amy Christie:</t>
        </r>
        <r>
          <rPr>
            <sz val="9"/>
            <color indexed="81"/>
            <rFont val="Tahoma"/>
            <family val="2"/>
          </rPr>
          <t xml:space="preserve">
This column does a look up from a master senior list.</t>
        </r>
      </text>
    </comment>
    <comment ref="B64" authorId="0">
      <text>
        <r>
          <rPr>
            <b/>
            <sz val="9"/>
            <color indexed="81"/>
            <rFont val="Tahoma"/>
            <family val="2"/>
          </rPr>
          <t>Amy Christie:</t>
        </r>
        <r>
          <rPr>
            <sz val="9"/>
            <color indexed="81"/>
            <rFont val="Tahoma"/>
            <family val="2"/>
          </rPr>
          <t xml:space="preserve">
Once a college counselor inputs the name of the student and the name of the college, the applications will look up</t>
        </r>
      </text>
    </comment>
    <comment ref="D64" authorId="0">
      <text>
        <r>
          <rPr>
            <b/>
            <sz val="9"/>
            <color indexed="81"/>
            <rFont val="Tahoma"/>
            <family val="2"/>
          </rPr>
          <t>Amy Christie:</t>
        </r>
        <r>
          <rPr>
            <sz val="9"/>
            <color indexed="81"/>
            <rFont val="Tahoma"/>
            <family val="2"/>
          </rPr>
          <t xml:space="preserve">
This column does a VLOOKUP from the master senior list</t>
        </r>
      </text>
    </comment>
    <comment ref="E64" authorId="0">
      <text>
        <r>
          <rPr>
            <b/>
            <sz val="9"/>
            <color indexed="81"/>
            <rFont val="Tahoma"/>
            <family val="2"/>
          </rPr>
          <t>Amy Christie:</t>
        </r>
        <r>
          <rPr>
            <sz val="9"/>
            <color indexed="81"/>
            <rFont val="Tahoma"/>
            <family val="2"/>
          </rPr>
          <t xml:space="preserve">
This column  does a VLOOKUP from the master senior list
</t>
        </r>
      </text>
    </comment>
    <comment ref="F64" authorId="0">
      <text>
        <r>
          <rPr>
            <b/>
            <sz val="9"/>
            <color indexed="81"/>
            <rFont val="Tahoma"/>
            <family val="2"/>
          </rPr>
          <t>Amy Christie:</t>
        </r>
        <r>
          <rPr>
            <sz val="9"/>
            <color indexed="81"/>
            <rFont val="Tahoma"/>
            <family val="2"/>
          </rPr>
          <t xml:space="preserve">
This drop down menu is pulled from the Master list and is hidden </t>
        </r>
      </text>
    </comment>
    <comment ref="J64" authorId="0">
      <text>
        <r>
          <rPr>
            <b/>
            <sz val="9"/>
            <color indexed="81"/>
            <rFont val="Tahoma"/>
            <family val="2"/>
          </rPr>
          <t>Amy Christie:</t>
        </r>
        <r>
          <rPr>
            <sz val="9"/>
            <color indexed="81"/>
            <rFont val="Tahoma"/>
            <family val="2"/>
          </rPr>
          <t xml:space="preserve">
This column does a VLOOKUP from the master senior list
</t>
        </r>
      </text>
    </comment>
  </commentList>
</comments>
</file>

<file path=xl/sharedStrings.xml><?xml version="1.0" encoding="utf-8"?>
<sst xmlns="http://schemas.openxmlformats.org/spreadsheetml/2006/main" count="819" uniqueCount="658">
  <si>
    <t>Last Name</t>
  </si>
  <si>
    <t>First Name</t>
  </si>
  <si>
    <t>GPA</t>
  </si>
  <si>
    <t>CR + M SAT</t>
  </si>
  <si>
    <t>College</t>
  </si>
  <si>
    <t>Type of Visit</t>
  </si>
  <si>
    <t>Dates of DO</t>
  </si>
  <si>
    <t>Batch Deadline</t>
  </si>
  <si>
    <t>Application Deadline</t>
  </si>
  <si>
    <t>Short Answer</t>
  </si>
  <si>
    <t>Letter of Rec Needed?</t>
  </si>
  <si>
    <t>Accepted</t>
  </si>
  <si>
    <t>Connecticut College</t>
  </si>
  <si>
    <t>Diversity Overnight</t>
  </si>
  <si>
    <t>Attended</t>
  </si>
  <si>
    <t>Fraser</t>
  </si>
  <si>
    <t>N/A</t>
  </si>
  <si>
    <t>Oct 21-22</t>
  </si>
  <si>
    <t>Denied</t>
  </si>
  <si>
    <t>College of Charleston</t>
  </si>
  <si>
    <t>Hamilton</t>
  </si>
  <si>
    <t>Williams</t>
  </si>
  <si>
    <t>Swarthmore</t>
  </si>
  <si>
    <t>Sept 29 - Oct 1</t>
  </si>
  <si>
    <t>Jackson</t>
  </si>
  <si>
    <t>Oberlin</t>
  </si>
  <si>
    <t>Colorado College</t>
  </si>
  <si>
    <t>School</t>
  </si>
  <si>
    <t>Title</t>
  </si>
  <si>
    <t>City</t>
  </si>
  <si>
    <t>State</t>
  </si>
  <si>
    <t>Contact</t>
  </si>
  <si>
    <t>Email</t>
  </si>
  <si>
    <t>Phone</t>
  </si>
  <si>
    <t>Date of Diversity Overnight</t>
  </si>
  <si>
    <t>Website</t>
  </si>
  <si>
    <t>Link to the Application</t>
  </si>
  <si>
    <t>Notes</t>
  </si>
  <si>
    <t>Amherst College</t>
  </si>
  <si>
    <t>DIVOH</t>
  </si>
  <si>
    <t>Amherst</t>
  </si>
  <si>
    <t>MA</t>
  </si>
  <si>
    <t>Leykia Brill</t>
  </si>
  <si>
    <t>ldbrill@amherst.edu</t>
  </si>
  <si>
    <t>413.542.2328</t>
  </si>
  <si>
    <t>Saturday, September 22 – Monday, September 24; session 2 Saturday, October 20 – Monday, October 22 (both open house)</t>
  </si>
  <si>
    <t>August 15, 2012, at 4:30 p.m. (EST) with a priority deadline of August 1, 2012 for both deadlines</t>
  </si>
  <si>
    <t>https://www.amherst.edu/taxonomy/term/17373</t>
  </si>
  <si>
    <t>https://www.amherst.edu/admission/diversity/divoh</t>
  </si>
  <si>
    <t>Barnard College</t>
  </si>
  <si>
    <t>Barnard Bound</t>
  </si>
  <si>
    <t>New York</t>
  </si>
  <si>
    <t>NY</t>
  </si>
  <si>
    <t>Jess Lee</t>
  </si>
  <si>
    <t>jlee@barnard.edu</t>
  </si>
  <si>
    <t>212.854.2014</t>
  </si>
  <si>
    <t>http://getmetocollege.org/hs/fall-2012-diversity-college-fly-in-list</t>
  </si>
  <si>
    <t>https://docs.google.com/a/afscholars.org/spreadsheet/viewform?formkey=dGRMNzd1aXlZa1dneHNHNUhWcFRwNUE6MQ#gid=0</t>
  </si>
  <si>
    <t>Bates College</t>
  </si>
  <si>
    <t>Bates Prologue</t>
  </si>
  <si>
    <t>Lewiston</t>
  </si>
  <si>
    <t>ME</t>
  </si>
  <si>
    <t>Luis Martinez</t>
  </si>
  <si>
    <t>admissions@bates.edu</t>
  </si>
  <si>
    <t>207.786.6000</t>
  </si>
  <si>
    <t>Prologue I runs October 7-9 and Prologue II runs November 11-13</t>
  </si>
  <si>
    <t>Prologue I Deadline: September 7, 2012
Prologue II Deadline: October 1, 2012</t>
  </si>
  <si>
    <t>http://www.bates.edu/admission/prologue/</t>
  </si>
  <si>
    <t>Application not available yet</t>
  </si>
  <si>
    <t>Beloit College</t>
  </si>
  <si>
    <t>Summer Days &amp; Autumn Visit Days</t>
  </si>
  <si>
    <t>St. Beloit</t>
  </si>
  <si>
    <t>WI</t>
  </si>
  <si>
    <t>Robin Hamilton</t>
  </si>
  <si>
    <t>hamiltonr@beloit.edu</t>
  </si>
  <si>
    <t>Session 1: July 27, and August 17 Session2: September 22, October 8, and October 27</t>
  </si>
  <si>
    <t>Summer application went online May 9. Online registration will be available six 
weeks in advance of each event.</t>
  </si>
  <si>
    <t>http://www.beloit.edu/prospective/visit/visitdayprograms</t>
  </si>
  <si>
    <t>Bowdoin College</t>
  </si>
  <si>
    <t>Bowdoin Invitational</t>
  </si>
  <si>
    <t>Brunswick</t>
  </si>
  <si>
    <t>Elmer Moore</t>
  </si>
  <si>
    <t>emoore@bowdoin.edu</t>
  </si>
  <si>
    <t>207.725.3730</t>
  </si>
  <si>
    <t>Session1: September 20-23; Session2: November 1-4 2012</t>
  </si>
  <si>
    <t>Session1: Aug 24 Session2: Sept 28</t>
  </si>
  <si>
    <t>http://www.bowdoin.edu/</t>
  </si>
  <si>
    <t>http://www.bowdoin.edu/admissions/explore/</t>
  </si>
  <si>
    <t>Contact admissions rep to schedule a visit</t>
  </si>
  <si>
    <t>Brandeis University</t>
  </si>
  <si>
    <t>SEED- Students Exploring and Embracing Diversity</t>
  </si>
  <si>
    <t>Waltham</t>
  </si>
  <si>
    <t>Jared Rivers</t>
  </si>
  <si>
    <t>jriv@brandeis.edu</t>
  </si>
  <si>
    <t>781.736.3500</t>
  </si>
  <si>
    <t>There is an application to fill up but it will not be available until the 
2nd week of August.</t>
  </si>
  <si>
    <t>http://www.brandeis.edu/admissions/seed/</t>
  </si>
  <si>
    <t>https://admissions.brandeis.edu/register/?id=340b9fd0-1865-4e44-bbab-b941e4cb421a</t>
  </si>
  <si>
    <t>Brown University</t>
  </si>
  <si>
    <t>A Day On College Hill</t>
  </si>
  <si>
    <t>Providence</t>
  </si>
  <si>
    <t>RI</t>
  </si>
  <si>
    <t>Mariam Hahn</t>
  </si>
  <si>
    <t>401.863.2378</t>
  </si>
  <si>
    <t>http://students.brown.edu/bruin/adoch.php</t>
  </si>
  <si>
    <t>Bryn Mawr College</t>
  </si>
  <si>
    <t>Imagine</t>
  </si>
  <si>
    <t>Bryn Mawr</t>
  </si>
  <si>
    <t>PA</t>
  </si>
  <si>
    <t>Rebecca Kuperberg</t>
  </si>
  <si>
    <t>rkuperberg@brynmawr.edu</t>
  </si>
  <si>
    <t>610-526-5410</t>
  </si>
  <si>
    <t>November 11-12</t>
  </si>
  <si>
    <t>Sept 30</t>
  </si>
  <si>
    <t>http://www.brynmawr.edu/admissions/visit/travel-scholar/</t>
  </si>
  <si>
    <t>In order to apply for the program, a student must submit the online application as well as her transcript and recent test scores (PSAT, SAT, or ACT).  For this program only, we will accept test scores on official high school transcripts in lieu of certified test score reports.  All application materials, including scores, must be received by September 30, 2012, at midnight EST.  Applicants who have submitted all required information by the deadline will be notified by October 8, 2012</t>
  </si>
  <si>
    <t>Carleton College</t>
  </si>
  <si>
    <t>Taste of Carleton</t>
  </si>
  <si>
    <t>Northfield</t>
  </si>
  <si>
    <t>MN</t>
  </si>
  <si>
    <t>Carla Zelada or Stefani Tran</t>
  </si>
  <si>
    <t>toc@carleton.edu.</t>
  </si>
  <si>
    <t>800.995.2275</t>
  </si>
  <si>
    <t>Thursday, October 25-Saturday, October 27, 2012</t>
  </si>
  <si>
    <t>Applications are being updated for 2012
Out-of-StateApplication 
(non-Minnesota residents) (Deadline: September) 
MinnesotaApplication (Minnesota residents) (Deadline: 
October</t>
  </si>
  <si>
    <t>www.go.carleton.edu/TOC</t>
  </si>
  <si>
    <t>https://apps.carleton.edu/admissions/visit/TOC/</t>
  </si>
  <si>
    <t/>
  </si>
  <si>
    <t>Carnegie Mellon University</t>
  </si>
  <si>
    <t>Celebration of Diversity</t>
  </si>
  <si>
    <t>Pittsburgh</t>
  </si>
  <si>
    <t>Melanie Jo Wrobleski</t>
  </si>
  <si>
    <t>meljowro@andrew.cmu.edu</t>
  </si>
  <si>
    <t>412.268.2082</t>
  </si>
  <si>
    <t>session 1 2012 November 10-12
session 2 2013 January 19-21</t>
  </si>
  <si>
    <t>October 27 2012; January 12 2013</t>
  </si>
  <si>
    <t>http://www.cmu.edu/enrollment/admission/cod/</t>
  </si>
  <si>
    <t>http://my.cmu.edu/portal/site/admission/sbw/</t>
  </si>
  <si>
    <t>Requirements: have at least a 3.3 GPA on an unweighted 4.0 scale and at least a combined SAT score of 1700 or ACT score of 25. Registration will be available in September.</t>
  </si>
  <si>
    <t>Colby College</t>
  </si>
  <si>
    <t>Experience Colby Program</t>
  </si>
  <si>
    <t>Waterville</t>
  </si>
  <si>
    <t>Admissions</t>
  </si>
  <si>
    <t>erieland@colby.edu</t>
  </si>
  <si>
    <t>800.723.3032</t>
  </si>
  <si>
    <t>September 27-29  October 25-27 2012</t>
  </si>
  <si>
    <t>Session1: Aug 25 Session2: Sept 21</t>
  </si>
  <si>
    <t>http://www.colby.edu/admissions_cs/visit/ec/</t>
  </si>
  <si>
    <t>http://www.colby.edu/admissions_cs/visit/ec/ecreply.cfm</t>
  </si>
  <si>
    <t>M.O.V.E- Multicultural Overnight Visit Experience</t>
  </si>
  <si>
    <t>Charleston</t>
  </si>
  <si>
    <t>SC</t>
  </si>
  <si>
    <t>Debbie Counts</t>
  </si>
  <si>
    <t>countsd@cofc.edu</t>
  </si>
  <si>
    <t>843.953.4954</t>
  </si>
  <si>
    <t>Sept 21-22, Oct 19-20, Nov 2-3, Nov 16-17</t>
  </si>
  <si>
    <t>Not known, but ASAP since space is limited</t>
  </si>
  <si>
    <t>http://admissions.cofc.edu/explorethecollege/events/moveovernight.php</t>
  </si>
  <si>
    <t>Finally, if you have not done so already, please consider filling out our Guidance Counselor survey.  We are very interested in hearing your feedback about our programs.</t>
  </si>
  <si>
    <t>Colgate University</t>
  </si>
  <si>
    <t>Multicultural Open House</t>
  </si>
  <si>
    <t>Heather Stinson</t>
  </si>
  <si>
    <t>hstinson@colgate.edu</t>
  </si>
  <si>
    <t>315.228.7973</t>
  </si>
  <si>
    <t>October 21-22, 2012</t>
  </si>
  <si>
    <t>http://www.colgate.edu/admission/diversityandadmission/openhouse</t>
  </si>
  <si>
    <t>http://offices.colgate.edu/admission/Open%20House/Open%20House%20Application%202012.htm</t>
  </si>
  <si>
    <t>Colorado Springs</t>
  </si>
  <si>
    <t>CO</t>
  </si>
  <si>
    <t>Carlos Jimenez</t>
  </si>
  <si>
    <t>cjimenez@coloradocollege.edu</t>
  </si>
  <si>
    <t>719.389.6054</t>
  </si>
  <si>
    <t>Session 1: November 3-5    Session 2: November 10-12</t>
  </si>
  <si>
    <t>Due Oct 10th</t>
  </si>
  <si>
    <t>https://coloradocollege.edu.185r.net/survey/?c=&amp;id=252</t>
  </si>
  <si>
    <t>http://www.coloradocollege.edu/admission/introduceyourself/visit/openhouse/</t>
  </si>
  <si>
    <t>First gen and low income strongly encouraged to apply.</t>
  </si>
  <si>
    <t>Explore Weekend</t>
  </si>
  <si>
    <t>New London</t>
  </si>
  <si>
    <t>CT</t>
  </si>
  <si>
    <t>Djiara Meehan</t>
  </si>
  <si>
    <t>djiara.meehan@conncoll.edu</t>
  </si>
  <si>
    <t>888.552.8760</t>
  </si>
  <si>
    <t>Oct. 6-8, 2012, and Nov. 3-5, 2012</t>
  </si>
  <si>
    <t>http://www.conncoll.edu/admission/11181.htm</t>
  </si>
  <si>
    <t>http://www.conncoll.edu/admission/explore-weekend.htm</t>
  </si>
  <si>
    <t>Cornell University</t>
  </si>
  <si>
    <t>Diversity Hosting Weekend</t>
  </si>
  <si>
    <t>Ithaca</t>
  </si>
  <si>
    <t>Dee Gamble</t>
  </si>
  <si>
    <t>sdg36@cornell.edu</t>
  </si>
  <si>
    <t>607.255.5241</t>
  </si>
  <si>
    <t>Sept 27-29</t>
  </si>
  <si>
    <t>http://www.cornell.edu/search/?q=diverstiy+hosting&amp;submit=go&amp;tab=</t>
  </si>
  <si>
    <t>http://www.engineering.cornell.edu/diversity/events/DHW.cfm</t>
  </si>
  <si>
    <t>Apply online no printable applications</t>
  </si>
  <si>
    <t>Sincerely,</t>
  </si>
  <si>
    <t>Davidson College</t>
  </si>
  <si>
    <t>Discover Davidson</t>
  </si>
  <si>
    <t>Davidson</t>
  </si>
  <si>
    <t>NC</t>
  </si>
  <si>
    <t>David Kraus</t>
  </si>
  <si>
    <t>704.894.2000</t>
  </si>
  <si>
    <t>Session 1 September 22 Session 2 October 21</t>
  </si>
  <si>
    <t>Registration will open in Summer 2012</t>
  </si>
  <si>
    <t>Have reached capacity</t>
  </si>
  <si>
    <t>Franklin and Marshall College</t>
  </si>
  <si>
    <t>Collegiate Leadership Summit</t>
  </si>
  <si>
    <t>Lancaster</t>
  </si>
  <si>
    <t>Chiquita Geldorp</t>
  </si>
  <si>
    <t>cls@fandm.edu</t>
  </si>
  <si>
    <t>717.291.4190</t>
  </si>
  <si>
    <t>Session1: Oct 22-23 Session2: Nov 12-13</t>
  </si>
  <si>
    <t>Session1: Sept 23 Session2: Oct 14</t>
  </si>
  <si>
    <t>http://www.fandm.edu/summit</t>
  </si>
  <si>
    <t>http://forms.fandm.edu/mach/view.php?id=77</t>
  </si>
  <si>
    <t>A minimum GPA of 3.3 in rigorous classes* Must be of a background 
underrepresented in higher education* Must have demonstrated leadership in 
his or her school or community</t>
  </si>
  <si>
    <t>George Washington University</t>
  </si>
  <si>
    <t>Washington</t>
  </si>
  <si>
    <t>DC</t>
  </si>
  <si>
    <t>Jenni Pfeiffer</t>
  </si>
  <si>
    <t>jpfeiff@gwu.edu</t>
  </si>
  <si>
    <t>202.994.2728</t>
  </si>
  <si>
    <t>September 27-30</t>
  </si>
  <si>
    <t>Dates will be available in Spring 2013</t>
  </si>
  <si>
    <t>Gettysburg College</t>
  </si>
  <si>
    <t>Day and Overnight Visits</t>
  </si>
  <si>
    <t>Gettysburg</t>
  </si>
  <si>
    <t>Darryl Jones</t>
  </si>
  <si>
    <t>djones@gettysburg.edu</t>
  </si>
  <si>
    <t>717.337.6100</t>
  </si>
  <si>
    <t>session 1 October 2
session 2 October 16
session 3 October 30
session 4 November 6
session 5 January 31</t>
  </si>
  <si>
    <t>http://www.gettysburg.edu/visiting_gettysburg/forms/new-overnight-form.dot</t>
  </si>
  <si>
    <t>Goucher College</t>
  </si>
  <si>
    <t>Expressions of Diversity</t>
  </si>
  <si>
    <t>Baltimore</t>
  </si>
  <si>
    <t>MD</t>
  </si>
  <si>
    <t>Fernando Gomes</t>
  </si>
  <si>
    <t>fernando.gomes@goucher.edu</t>
  </si>
  <si>
    <t>410.337.6467</t>
  </si>
  <si>
    <t>http://www.goucher.edu/x20968.xml</t>
  </si>
  <si>
    <t>Grinnell College</t>
  </si>
  <si>
    <t>Diversity Preview Program</t>
  </si>
  <si>
    <t>Grinnell</t>
  </si>
  <si>
    <t>IA</t>
  </si>
  <si>
    <t>Patty Amador-Lacson</t>
  </si>
  <si>
    <t>amadorla@grinnell.edu</t>
  </si>
  <si>
    <t>800.247.0113</t>
  </si>
  <si>
    <t>Oct 4-6, 2012</t>
  </si>
  <si>
    <t>Sept 5</t>
  </si>
  <si>
    <t>http://www.grinnell.edu/admission/visit/gdpp</t>
  </si>
  <si>
    <t>https://admission.grinnell.edu/register/GDPP</t>
  </si>
  <si>
    <t>Submit these: A high school transcript 
An official SAT or ACT score 
An activities resume.</t>
  </si>
  <si>
    <t>Hamilton College</t>
  </si>
  <si>
    <t>Overnight Visit</t>
  </si>
  <si>
    <t>Clinton</t>
  </si>
  <si>
    <t>Brianna McRae</t>
  </si>
  <si>
    <t>bmcrae@hamilton.edu</t>
  </si>
  <si>
    <t>800.843.2655</t>
  </si>
  <si>
    <t>September 30-Oct 1</t>
  </si>
  <si>
    <t>Sept 12</t>
  </si>
  <si>
    <t>http://www.hamilton.edu/admission/diversityovernight</t>
  </si>
  <si>
    <t>Harvey Mudd College</t>
  </si>
  <si>
    <t>FAST- Fall Future Achievers in Science and Technology Program</t>
  </si>
  <si>
    <t>Claremont</t>
  </si>
  <si>
    <t>CA</t>
  </si>
  <si>
    <t>September 14-15 2012</t>
  </si>
  <si>
    <t>http://www.hmc.edu/admission1/fastprogram/fast1/fallfast.html</t>
  </si>
  <si>
    <t>Johns Hopkins</t>
  </si>
  <si>
    <t>H.O.M.E.</t>
  </si>
  <si>
    <t>home.program@jhu.edu</t>
  </si>
  <si>
    <t>443.451.6971</t>
  </si>
  <si>
    <t>October 18-20</t>
  </si>
  <si>
    <t>Sept 21</t>
  </si>
  <si>
    <t>http://apply.jhu.edu/homewood/</t>
  </si>
  <si>
    <t>http://apply.jhu.edu/homewood/registration.html</t>
  </si>
  <si>
    <t>Required items: email or fax 1)high school transcript, 2)SAT/ACT scores 3) recommendation form</t>
  </si>
  <si>
    <t>Juniata College</t>
  </si>
  <si>
    <t>Summer Orientation</t>
  </si>
  <si>
    <t>Huntingdon</t>
  </si>
  <si>
    <t>Kris Clarkson</t>
  </si>
  <si>
    <t>deanofstudents@juniata.edu</t>
  </si>
  <si>
    <t>814.641.3150</t>
  </si>
  <si>
    <t>http://www.juniata.edu/services/dean/orientation/docs/2011/orientationschedule_2011tentative.pdf</t>
  </si>
  <si>
    <t>610-526-5410 phone</t>
  </si>
  <si>
    <t>Kenyon College</t>
  </si>
  <si>
    <t>Cultural Connections</t>
  </si>
  <si>
    <t>Gambier</t>
  </si>
  <si>
    <t>Ohio</t>
  </si>
  <si>
    <t>Cathy L. Boutin</t>
  </si>
  <si>
    <t>admissions@kenyon.edu</t>
  </si>
  <si>
    <t>740.427.5776</t>
  </si>
  <si>
    <t>Sunday, September 30, 2012, and Monday, October 1, 2012</t>
  </si>
  <si>
    <t>http://www.kenyon.edu/visitdays.xml</t>
  </si>
  <si>
    <t>610-526-7471 fax</t>
  </si>
  <si>
    <t>Lehigh University</t>
  </si>
  <si>
    <t>Diversity Achievers Program</t>
  </si>
  <si>
    <t>Bethlehem</t>
  </si>
  <si>
    <t>Majed Dergham or Maria Asayag</t>
  </si>
  <si>
    <t>mad305@lehigh.edu or mga210@lehigh.edu</t>
  </si>
  <si>
    <t>Sept 11</t>
  </si>
  <si>
    <t>www.lehigh.edu/dap</t>
  </si>
  <si>
    <t>Required items:
Diversity Achievers Program Application 
(Unofficial) transcript 
SAT/ACT results 
Personal Essay (online application or Word document emailed to Adrienne 
Yurack at aky4@lehigh.edu) 
Résumé (please fax or email a Word document to Adrienne Yurack at aky4@lehigh.edu) 
Overnight Agreement</t>
  </si>
  <si>
    <t>Lewis &amp; Clark College</t>
  </si>
  <si>
    <t>L.E.A.D</t>
  </si>
  <si>
    <t>Portland</t>
  </si>
  <si>
    <t>OR</t>
  </si>
  <si>
    <t>Lauren Brown or Rasheid Light</t>
  </si>
  <si>
    <t>lbrown@lclark.edu or rlight@lclark.edu</t>
  </si>
  <si>
    <t>800.444.4111</t>
  </si>
  <si>
    <t>TBA</t>
  </si>
  <si>
    <t>https://college.lclark.edu/offices/admissions/multicultural_recruitment/lead/</t>
  </si>
  <si>
    <t>Must turn in: L.E.A.D. Application Form* Official High School Transcript, including 
grades 9-11* Teacher Recommendation* Resume of Leadership 
Activities* Essay describing a time you demonstrated leadership (250-500 
words)</t>
  </si>
  <si>
    <t>Manhattanville College</t>
  </si>
  <si>
    <t>Valiant Visits</t>
  </si>
  <si>
    <t>Purchase</t>
  </si>
  <si>
    <t>914.694.2200</t>
  </si>
  <si>
    <t>http://www.mville.edu/AdmissionsandFinancialAid/Visiting/ValiantVisits.aspx</t>
  </si>
  <si>
    <t>https://www.mville.edu/graduate/admissions/master-of-science-programs/info-sessionopen-house-registration.html</t>
  </si>
  <si>
    <t>Middlebury College</t>
  </si>
  <si>
    <t>Discover Middlebury</t>
  </si>
  <si>
    <t>Middlebury</t>
  </si>
  <si>
    <t>VT</t>
  </si>
  <si>
    <t>Jean Lin or Shanta` Lindo</t>
  </si>
  <si>
    <t>admissions@middlebury.edu</t>
  </si>
  <si>
    <t>802.443.2056</t>
  </si>
  <si>
    <t>October 21-23</t>
  </si>
  <si>
    <t>9/14/2012 5pm</t>
  </si>
  <si>
    <t>http://www.middlebury.edu/admissions/visit/programs</t>
  </si>
  <si>
    <t>http://www.middlebury.edu/admissions/visit/programs/discoverymiddlebury2012</t>
  </si>
  <si>
    <t>Mt. Holyoke College</t>
  </si>
  <si>
    <t>Focus on Diversity</t>
  </si>
  <si>
    <t>South Hadley</t>
  </si>
  <si>
    <t>Office of Admission</t>
  </si>
  <si>
    <t>admission@mtholyoke.edu</t>
  </si>
  <si>
    <t>413.538.2023</t>
  </si>
  <si>
    <t>Nov 11-12</t>
  </si>
  <si>
    <t>https://www.mtholyoke.edu/admission/visit/diversity</t>
  </si>
  <si>
    <t>https://www.mtholyoke.edu/admission/visit/diversity/diversity_registration</t>
  </si>
  <si>
    <t>Oberlin College</t>
  </si>
  <si>
    <t>Multicultural Visit Program</t>
  </si>
  <si>
    <t>OH</t>
  </si>
  <si>
    <t>Jill Medina</t>
  </si>
  <si>
    <t>multicultural.admissions@oberlin.edu</t>
  </si>
  <si>
    <t>800.622.6243</t>
  </si>
  <si>
    <t>Session1: Oct 11-13 Session2: Nov 8-10 Session3: Dec 6-8</t>
  </si>
  <si>
    <t>Session1: Sept 13 Session2: Oct 12 Session3: Nov 9</t>
  </si>
  <si>
    <t>http://new.oberlin.edu/arts-and-sciences/admissions/mvp/</t>
  </si>
  <si>
    <t>http://new.oberlin.edu/dotAsset/3230269.pdf</t>
  </si>
  <si>
    <t>Occidental College</t>
  </si>
  <si>
    <t>Los Angeles</t>
  </si>
  <si>
    <t>Pati Pineiro-Goodenberger</t>
  </si>
  <si>
    <t>pati@oxy.edu</t>
  </si>
  <si>
    <t>323.259.2700</t>
  </si>
  <si>
    <t>Jan. 30, 2012, through April 30, 2012</t>
  </si>
  <si>
    <t>http://www.oxy.edu/admission-aid/visiting-campus/overnight-visits</t>
  </si>
  <si>
    <t>Pitzer College</t>
  </si>
  <si>
    <t>Day/Overnight Visits</t>
  </si>
  <si>
    <t>Nicolas Rosa or Alyssa Solis or Andres Pen~a</t>
  </si>
  <si>
    <t>admissions@pitzer.edu</t>
  </si>
  <si>
    <t>909.621.8129</t>
  </si>
  <si>
    <t>http://www.pitzer.edu/admission/visiting/index.asp</t>
  </si>
  <si>
    <t>Pomona College</t>
  </si>
  <si>
    <t>Overnight Stays</t>
  </si>
  <si>
    <t>Sheri Shepherd</t>
  </si>
  <si>
    <t>admissions@pomona.edu</t>
  </si>
  <si>
    <t>909.621.8134</t>
  </si>
  <si>
    <t>Fall Session: Sept 29 - Dec 7 Spring Session: Feb 4 - March 14 2013</t>
  </si>
  <si>
    <t>http://www.pomona.edu/admissions/visiting/overnight-stays.aspx</t>
  </si>
  <si>
    <t>http://www.pomona.edu/admissions/visiting/overnight-reg.aspx</t>
  </si>
  <si>
    <t>Providence College *</t>
  </si>
  <si>
    <t>Multicultural Overnight</t>
  </si>
  <si>
    <t>Camen Perez</t>
  </si>
  <si>
    <t>401.865.2535</t>
  </si>
  <si>
    <t>April 13-14</t>
  </si>
  <si>
    <t>Reed College</t>
  </si>
  <si>
    <t>Multicultural Scholars Preview Days</t>
  </si>
  <si>
    <t>Vanessa Garrido</t>
  </si>
  <si>
    <t>garridov@reed.edu</t>
  </si>
  <si>
    <t>503.777.7511</t>
  </si>
  <si>
    <t>November 4-6</t>
  </si>
  <si>
    <t>http://www.reed.edu/apply/mrec/details.html</t>
  </si>
  <si>
    <t>Rensselaer Polytechnic Institute</t>
  </si>
  <si>
    <t>STAR (Science, Technology, and Arts) at Rensselear</t>
  </si>
  <si>
    <t>Troy</t>
  </si>
  <si>
    <t>Admission Office</t>
  </si>
  <si>
    <t>admissions@rpi.edu</t>
  </si>
  <si>
    <t>518.276.6216</t>
  </si>
  <si>
    <t>Oct 11-13, 2012</t>
  </si>
  <si>
    <t>Sept 17</t>
  </si>
  <si>
    <t>http://admissions.rpi.edu/undergraduate/admission/index.html</t>
  </si>
  <si>
    <t>https://apply-undergrad.rpi.edu/register/?id=d374035a-c3b6-4856-86b9-b11a1a58f861</t>
  </si>
  <si>
    <t>Scripps College</t>
  </si>
  <si>
    <t>Preview Scripps</t>
  </si>
  <si>
    <t>Ashley Peters</t>
  </si>
  <si>
    <t>apeters@scrippscollege.edu</t>
  </si>
  <si>
    <t>800.770.1333</t>
  </si>
  <si>
    <t>Sept 22-23, 2013</t>
  </si>
  <si>
    <t>http://www.scrippscollege.edu/admission/preview-scripps.php</t>
  </si>
  <si>
    <t>Smith College</t>
  </si>
  <si>
    <t>Women of Distinction</t>
  </si>
  <si>
    <t>Northampton</t>
  </si>
  <si>
    <t>Debra Shaver</t>
  </si>
  <si>
    <t>dshaver@smith.edu</t>
  </si>
  <si>
    <t>413.585.2504</t>
  </si>
  <si>
    <t>November 9-11, 2012</t>
  </si>
  <si>
    <t>www.smith.edu/admission/wod</t>
  </si>
  <si>
    <t>https://www.smith.edu/admission/wod/apply/pi.php</t>
  </si>
  <si>
    <t>Can save information online if you create an account</t>
  </si>
  <si>
    <t>SCSU *</t>
  </si>
  <si>
    <t>Open House</t>
  </si>
  <si>
    <t>New Haven</t>
  </si>
  <si>
    <t>203.392.5644</t>
  </si>
  <si>
    <t>St. Ambrose University</t>
  </si>
  <si>
    <t>Fall 2012 Open House</t>
  </si>
  <si>
    <t>Davenport</t>
  </si>
  <si>
    <t>Sean Wheaton</t>
  </si>
  <si>
    <t>563.333.6002</t>
  </si>
  <si>
    <t>Saturday, Sept. 15 (8:30 a.m.–3 p.m.)</t>
  </si>
  <si>
    <t>Now</t>
  </si>
  <si>
    <t>http://www.sau.edu/Academic_Programs/Doctor_of_Physical_Therapy/Admi</t>
  </si>
  <si>
    <t>TRAVEL VOUCHER FOR 200 DOLLARS</t>
  </si>
  <si>
    <t>Swarthmore College *</t>
  </si>
  <si>
    <t>Discover Swarthmore</t>
  </si>
  <si>
    <t>Suzi Nam</t>
  </si>
  <si>
    <t>admissions@swarthmore.edu</t>
  </si>
  <si>
    <t>610.328.8300</t>
  </si>
  <si>
    <t>http://www.swarthmore.edu/admissions-and-aid/discover-swarthmore.xml</t>
  </si>
  <si>
    <t>http://www.swarthmore.edu/admissions/discovery_app.php</t>
  </si>
  <si>
    <t>Admission decisions will be mailed by Friday Aug 31</t>
  </si>
  <si>
    <t>Texas A&amp;M University</t>
  </si>
  <si>
    <t>Medals 21 Annual Conference</t>
  </si>
  <si>
    <t>College Station</t>
  </si>
  <si>
    <t>TX</t>
  </si>
  <si>
    <t>Office of Admissions &amp; Records</t>
  </si>
  <si>
    <t>admissions@tamu.edu</t>
  </si>
  <si>
    <t>979.845.1060</t>
  </si>
  <si>
    <t>November 2 – 3, 2012</t>
  </si>
  <si>
    <t>http://medals.tamu.edu</t>
  </si>
  <si>
    <t>Trinity College</t>
  </si>
  <si>
    <t>Preview Weekend</t>
  </si>
  <si>
    <t>Hartford</t>
  </si>
  <si>
    <t>Anthony Berry</t>
  </si>
  <si>
    <t>(860) 297-2180</t>
  </si>
  <si>
    <t>November 11 - 12, 2012</t>
  </si>
  <si>
    <t>http://www.trincoll.edu/StudentLife/Diversity/Pages/Preview.aspx</t>
  </si>
  <si>
    <t>http://www.trincoll.edu/StudentLife/Diversity/Documents/PreviewApplication.pdf</t>
  </si>
  <si>
    <t>In order to be eligible for admission to the program, students must meet the following criteria:1.      Be a senior in high school 2.      Submit a high school transcript 3.      Submit a copy of standardized test scores (SAT, ACT, or SAT 4.      Submit an essay. The link will be available early september.</t>
  </si>
  <si>
    <t>Tufts University</t>
  </si>
  <si>
    <t>Voices of Tufts: The Diversity Experience</t>
  </si>
  <si>
    <t>Medford</t>
  </si>
  <si>
    <t>Office of Undergraduate Admissions</t>
  </si>
  <si>
    <t>Undergraduate.Admissions@tufts.edu</t>
  </si>
  <si>
    <t>617.627.3170</t>
  </si>
  <si>
    <t>full information should be available by early September</t>
  </si>
  <si>
    <t>TBD</t>
  </si>
  <si>
    <t>Some travel grants paid. All expenses on campus covered.
Application requires essay and guidance counselor must provide recommendation.</t>
  </si>
  <si>
    <t>Union College *</t>
  </si>
  <si>
    <t>Getting to Know U Weekend</t>
  </si>
  <si>
    <t>Schenectady</t>
  </si>
  <si>
    <t>518.388.6000</t>
  </si>
  <si>
    <t>Day visits will be offered in fall for seniors</t>
  </si>
  <si>
    <t>University of Rochester</t>
  </si>
  <si>
    <t>ECO</t>
  </si>
  <si>
    <t>Rochester</t>
  </si>
  <si>
    <t>Office of Minority Student Affairs</t>
  </si>
  <si>
    <t>omsa@mail.rochester.edu</t>
  </si>
  <si>
    <t>585.275.0651</t>
  </si>
  <si>
    <t>University of Vermont</t>
  </si>
  <si>
    <t>Discover UVM</t>
  </si>
  <si>
    <t>Burlington</t>
  </si>
  <si>
    <t>VM</t>
  </si>
  <si>
    <t>John Austin or Deborah Gale</t>
  </si>
  <si>
    <t>John.Austin@uvm.edu Deborah.Gale@uvm.edu</t>
  </si>
  <si>
    <t>802.656.2915 or 802.656.4646</t>
  </si>
  <si>
    <t>October 21–23, 2012; October 28–30, 2012; November 4–6, 2012</t>
  </si>
  <si>
    <t>Oct 5; Oct 12; Oct 26</t>
  </si>
  <si>
    <t>http://www.uvm.edu/admissions/undergraduate/visiting/?Page=discover.html</t>
  </si>
  <si>
    <t>https://survey.uvm.edu/index.php?sid=11453&amp;lang=en</t>
  </si>
  <si>
    <t>Villanova College</t>
  </si>
  <si>
    <t>College Weekend</t>
  </si>
  <si>
    <t>Villanova</t>
  </si>
  <si>
    <t>Charisma Presley</t>
  </si>
  <si>
    <t>charisma.presley@villanova.edu</t>
  </si>
  <si>
    <t>Nov 16-28</t>
  </si>
  <si>
    <t>http://www1.villanova.edu/villanova/studentlife/multiculturalaffairs/outreach/collegeweekend</t>
  </si>
  <si>
    <t>http://www1.villanova.edu/villanova/studentlife/multiculturalaffairs/outreach/collegeday</t>
  </si>
  <si>
    <t>Washington &amp; Lee University</t>
  </si>
  <si>
    <t>Overnight campus visits for multicultural students on an invitation-only basis</t>
  </si>
  <si>
    <t>Lexington</t>
  </si>
  <si>
    <t>VA</t>
  </si>
  <si>
    <t>ehutchinson@wlu.edu</t>
  </si>
  <si>
    <t>October 7-9, November 11-13, and January 13-15</t>
  </si>
  <si>
    <t>Students must send:                                                 1)Unofficial transcript that includes final junior grades
2)Senior year class schedule                                     3)Unofficial score report from SAT and/or ACT</t>
  </si>
  <si>
    <t>Wellesley College</t>
  </si>
  <si>
    <t>Discover Wellesley</t>
  </si>
  <si>
    <t>Wellesley</t>
  </si>
  <si>
    <t>http://new.wellesley.edu/admission/discoverwellesley</t>
  </si>
  <si>
    <t>Wesleyan University</t>
  </si>
  <si>
    <t>Transportation Assistance Program</t>
  </si>
  <si>
    <t>Middletown</t>
  </si>
  <si>
    <t>Jami Silver</t>
  </si>
  <si>
    <t>jsilver01@wesleyan.edu</t>
  </si>
  <si>
    <t>860.685.3930</t>
  </si>
  <si>
    <t>10/8/2012 &amp; 11/12/12</t>
  </si>
  <si>
    <t>Sept 21 &amp; Oct 18</t>
  </si>
  <si>
    <t>http://www.wesleyan.edu/admission/soc/form.html</t>
  </si>
  <si>
    <t>http://wesleyan.edu/admission/visiting_campus/transportation_assistance.html</t>
  </si>
  <si>
    <t>Wheelock College</t>
  </si>
  <si>
    <t>Overnight Experience for Multicultural Students</t>
  </si>
  <si>
    <t>Boston</t>
  </si>
  <si>
    <t>Wanda Montanez</t>
  </si>
  <si>
    <t>wmontanez@wheelock.edu</t>
  </si>
  <si>
    <t>617.879.2318</t>
  </si>
  <si>
    <t>http://www2.wheelock.edu/wheelock/Student_Life/For_New_Students/First-Year_Students.html</t>
  </si>
  <si>
    <t>Whitman College</t>
  </si>
  <si>
    <t>Visit Scholarship Program</t>
  </si>
  <si>
    <t>Walla Walla</t>
  </si>
  <si>
    <t>WA</t>
  </si>
  <si>
    <t>Esther Weathers</t>
  </si>
  <si>
    <t>weatheec@whitman.edu</t>
  </si>
  <si>
    <t>11/10-12/12</t>
  </si>
  <si>
    <t>Aug 1 - Sept 30</t>
  </si>
  <si>
    <t>www.whitman.edu/admission/vsp/apply</t>
  </si>
  <si>
    <t>Limited Space: Approx 85 Students</t>
  </si>
  <si>
    <t>Willamette University</t>
  </si>
  <si>
    <t>Access to Excellence</t>
  </si>
  <si>
    <t>Salem</t>
  </si>
  <si>
    <t>Ramiro Flores</t>
  </si>
  <si>
    <t>rflores@willamette.edu</t>
  </si>
  <si>
    <t>503.375.5382</t>
  </si>
  <si>
    <t>October 12 and November 12</t>
  </si>
  <si>
    <t>http://www.willamette.edu/admission/diversity/access/</t>
  </si>
  <si>
    <t>Williams College</t>
  </si>
  <si>
    <t>WOW</t>
  </si>
  <si>
    <t>Williamstown</t>
  </si>
  <si>
    <t>Ahmmad Brown</t>
  </si>
  <si>
    <t>aab2@williams.edu</t>
  </si>
  <si>
    <t>413.597.3131</t>
  </si>
  <si>
    <t>Upon acceptance you will be able to choose which date you can attend</t>
  </si>
  <si>
    <t>Priority consideration: 7/1/12 To ensure full consideration: 8/19/12</t>
  </si>
  <si>
    <t>http://admission.williams.edu/files/2010/01/WOW-APP-20121.pdf</t>
  </si>
  <si>
    <t>The link will not be available until early September</t>
  </si>
  <si>
    <t>Stephenson</t>
  </si>
  <si>
    <t>Adriana</t>
  </si>
  <si>
    <t>Gilkes</t>
  </si>
  <si>
    <t>Brianne</t>
  </si>
  <si>
    <t>Smith</t>
  </si>
  <si>
    <t>Jeremiah</t>
  </si>
  <si>
    <t>Tart</t>
  </si>
  <si>
    <t>Devon</t>
  </si>
  <si>
    <t>Wright</t>
  </si>
  <si>
    <t>Markese</t>
  </si>
  <si>
    <t>Tripp</t>
  </si>
  <si>
    <t>Kapree</t>
  </si>
  <si>
    <t>Did Not Attend</t>
  </si>
  <si>
    <t>Johnson</t>
  </si>
  <si>
    <t>Nadia</t>
  </si>
  <si>
    <t>Spearman</t>
  </si>
  <si>
    <t>Nyree</t>
  </si>
  <si>
    <t>Muhammad</t>
  </si>
  <si>
    <t>Shehu</t>
  </si>
  <si>
    <t>Lokko</t>
  </si>
  <si>
    <t>Isabel</t>
  </si>
  <si>
    <t>Tucker</t>
  </si>
  <si>
    <t>Dezhein</t>
  </si>
  <si>
    <t>Mateen</t>
  </si>
  <si>
    <t>Asia</t>
  </si>
  <si>
    <t>Rembert</t>
  </si>
  <si>
    <t>Winfred</t>
  </si>
  <si>
    <t>Bunting</t>
  </si>
  <si>
    <t>Zhane</t>
  </si>
  <si>
    <t>Waitlisted</t>
  </si>
  <si>
    <t>Required</t>
  </si>
  <si>
    <t>Not Required</t>
  </si>
  <si>
    <t>Campus Visit</t>
  </si>
  <si>
    <t>Student ID #</t>
  </si>
  <si>
    <t>Application Submitted - Date</t>
  </si>
  <si>
    <t>Diversity Overnight Master List 2012-2013</t>
  </si>
  <si>
    <t>Student ID</t>
  </si>
  <si>
    <t>Weighted GPA</t>
  </si>
  <si>
    <t>AP/IB/Honors</t>
  </si>
  <si>
    <t>Program Strength</t>
  </si>
  <si>
    <t>Highest PSAT</t>
  </si>
  <si>
    <t>Highest SAT CR</t>
  </si>
  <si>
    <t>Highest SAT M</t>
  </si>
  <si>
    <t>Highest SAT WR</t>
  </si>
  <si>
    <t>Highest Comb. SAT 1600</t>
  </si>
  <si>
    <t>Highest Comb. SAT 2400</t>
  </si>
  <si>
    <t>Highest PLAN</t>
  </si>
  <si>
    <t>Highest ACT</t>
  </si>
  <si>
    <t>Abdussabur, Ismail Shereef</t>
  </si>
  <si>
    <t>very demanding</t>
  </si>
  <si>
    <t>Bunting, Zhane Sharayne</t>
  </si>
  <si>
    <t>Dent, Tynasia M</t>
  </si>
  <si>
    <t>Erskine, Aalihza G</t>
  </si>
  <si>
    <t>Fox, Aijah B</t>
  </si>
  <si>
    <t>Fraser, Orane A</t>
  </si>
  <si>
    <t>Gilkes, Brianne A</t>
  </si>
  <si>
    <t>most demanding</t>
  </si>
  <si>
    <t>Gilkes, Brittany A</t>
  </si>
  <si>
    <t xml:space="preserve">Goforth, Jarrell </t>
  </si>
  <si>
    <t>Jackson, Talaya Michelle</t>
  </si>
  <si>
    <t xml:space="preserve">Johnson, Nadia </t>
  </si>
  <si>
    <t>Lindsey, Tychicus A</t>
  </si>
  <si>
    <t xml:space="preserve">Lokko, Isabel </t>
  </si>
  <si>
    <t>Marina, Willis D</t>
  </si>
  <si>
    <t>demanding</t>
  </si>
  <si>
    <t>Mateen, Asia S</t>
  </si>
  <si>
    <t>McKinney, Talitha F</t>
  </si>
  <si>
    <t>Muhammad, Shehu A</t>
  </si>
  <si>
    <t>Ortiz, Mariah S</t>
  </si>
  <si>
    <t xml:space="preserve">Reid, Kimberley </t>
  </si>
  <si>
    <t xml:space="preserve">Rembert III, Winfred </t>
  </si>
  <si>
    <t xml:space="preserve">Roman, Juan </t>
  </si>
  <si>
    <t>Smith, Jeremiah M</t>
  </si>
  <si>
    <t>Spearman, Nyree S</t>
  </si>
  <si>
    <t>Stephenson, Adriana L</t>
  </si>
  <si>
    <t>Talton, Fabian M</t>
  </si>
  <si>
    <t>Tart, Devon J</t>
  </si>
  <si>
    <t>Taylor, Angela M</t>
  </si>
  <si>
    <t>Tripp, Kapree Dianna</t>
  </si>
  <si>
    <t xml:space="preserve">Tucker, Dezhein </t>
  </si>
  <si>
    <t>Williams, Brian N.</t>
  </si>
  <si>
    <t>Wright, Markese L</t>
  </si>
  <si>
    <t>Dent</t>
  </si>
  <si>
    <t>Tynasia</t>
  </si>
  <si>
    <t>Last</t>
  </si>
  <si>
    <t>First</t>
  </si>
  <si>
    <t>Abdussabur</t>
  </si>
  <si>
    <t>Erskine</t>
  </si>
  <si>
    <t>Fox</t>
  </si>
  <si>
    <t>Goforth</t>
  </si>
  <si>
    <t>Lindsey</t>
  </si>
  <si>
    <t>Marina</t>
  </si>
  <si>
    <t>McKinney</t>
  </si>
  <si>
    <t>Ortiz</t>
  </si>
  <si>
    <t>Reid</t>
  </si>
  <si>
    <t>Roman</t>
  </si>
  <si>
    <t>Talton</t>
  </si>
  <si>
    <t>Taylor</t>
  </si>
  <si>
    <t>Ismail</t>
  </si>
  <si>
    <t>Aalihza</t>
  </si>
  <si>
    <t>Aijah</t>
  </si>
  <si>
    <t>Orane</t>
  </si>
  <si>
    <t>Brittany</t>
  </si>
  <si>
    <t>Talaya</t>
  </si>
  <si>
    <t>Tychicus</t>
  </si>
  <si>
    <t>Willis</t>
  </si>
  <si>
    <t>Talitha</t>
  </si>
  <si>
    <t>Mariah</t>
  </si>
  <si>
    <t>Kimberley</t>
  </si>
  <si>
    <t>Juan</t>
  </si>
  <si>
    <t>Fabian</t>
  </si>
  <si>
    <t>Angela</t>
  </si>
  <si>
    <t>Matriculated?</t>
  </si>
  <si>
    <t xml:space="preserve">Application Result? </t>
  </si>
  <si>
    <t xml:space="preserve">Student Name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</si>
</sst>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mm\-d;@"/>
    <numFmt numFmtId="165" formatCode="m/d/yyyy;@"/>
    <numFmt numFmtId="166" formatCode="d\-mmm;@"/>
    <numFmt numFmtId="167" formatCode="#,##0.###############"/>
  </numFmts>
  <fonts count="7" x14ac:knownFonts="1">
    <font>
      <sz val="10"/>
      <color rgb="FF000000"/>
      <name val="Arial"/>
    </font>
    <font>
      <sz val="11"/>
      <color rgb="FF000000"/>
      <name val="Calibri"/>
      <family val="2"/>
      <scheme val="minor"/>
    </font>
    <font>
      <u/>
      <sz val="11"/>
      <color rgb="FF0000FF"/>
      <name val="Calibri"/>
      <family val="2"/>
      <scheme val="minor"/>
    </font>
    <font>
      <b/>
      <sz val="11"/>
      <color rgb="FF000000"/>
      <name val="Calibri"/>
      <family val="2"/>
      <scheme val="minor"/>
    </font>
    <font>
      <b/>
      <sz val="16"/>
      <color rgb="FF000000"/>
      <name val="Calibri"/>
      <family val="2"/>
      <scheme val="minor"/>
    </font>
    <font>
      <sz val="9"/>
      <color indexed="81"/>
      <name val="Tahoma"/>
      <family val="2"/>
    </font>
    <font>
      <b/>
      <sz val="9"/>
      <color indexed="81"/>
      <name val="Tahoma"/>
      <family val="2"/>
    </font>
  </fonts>
  <fills count="7">
    <fill>
      <patternFill patternType="none"/>
    </fill>
    <fill>
      <patternFill patternType="gray125"/>
    </fill>
    <fill>
      <patternFill patternType="solid">
        <fgColor rgb="FFFF9900"/>
        <bgColor indexed="64"/>
      </patternFill>
    </fill>
    <fill>
      <patternFill patternType="solid">
        <fgColor rgb="FFFF9900"/>
        <bgColor indexed="64"/>
      </patternFill>
    </fill>
    <fill>
      <patternFill patternType="solid">
        <fgColor rgb="FFFFFFFF"/>
        <bgColor indexed="64"/>
      </patternFill>
    </fill>
    <fill>
      <patternFill patternType="solid">
        <fgColor rgb="FFFF9900"/>
        <bgColor indexed="64"/>
      </patternFill>
    </fill>
    <fill>
      <patternFill patternType="solid">
        <fgColor theme="9"/>
        <bgColor indexed="64"/>
      </patternFill>
    </fill>
  </fills>
  <borders count="1">
    <border>
      <left/>
      <right/>
      <top/>
      <bottom/>
      <diagonal/>
    </border>
  </borders>
  <cellStyleXfs count="1">
    <xf numFmtId="0" fontId="0" fillId="0" borderId="0"/>
  </cellStyleXfs>
  <cellXfs count="32">
    <xf numFmtId="0" fontId="0" fillId="0" borderId="0" xfId="0" applyAlignment="1">
      <alignment wrapText="1"/>
    </xf>
    <xf numFmtId="0" fontId="1" fillId="0" borderId="0" xfId="0" applyFont="1" applyAlignment="1">
      <alignment horizontal="left" vertical="top" wrapText="1"/>
    </xf>
    <xf numFmtId="0" fontId="1" fillId="0" borderId="0" xfId="0" applyFont="1" applyAlignment="1">
      <alignment wrapText="1"/>
    </xf>
    <xf numFmtId="0" fontId="1" fillId="0" borderId="0" xfId="0" applyFont="1" applyAlignment="1">
      <alignment horizontal="left" vertical="top"/>
    </xf>
    <xf numFmtId="0" fontId="1" fillId="4" borderId="0" xfId="0" applyFont="1" applyFill="1" applyAlignment="1">
      <alignment horizontal="left" vertical="top" wrapText="1"/>
    </xf>
    <xf numFmtId="166" fontId="1" fillId="0" borderId="0" xfId="0" applyNumberFormat="1" applyFont="1" applyAlignment="1">
      <alignment horizontal="left" vertical="top" wrapText="1"/>
    </xf>
    <xf numFmtId="0" fontId="3" fillId="5" borderId="0" xfId="0" applyFont="1" applyFill="1" applyAlignment="1">
      <alignment horizontal="left" vertical="center" wrapText="1"/>
    </xf>
    <xf numFmtId="0" fontId="3" fillId="3" borderId="0" xfId="0" applyFont="1" applyFill="1" applyAlignment="1">
      <alignment horizontal="left" vertical="center"/>
    </xf>
    <xf numFmtId="166" fontId="3" fillId="2" borderId="0" xfId="0" applyNumberFormat="1" applyFont="1" applyFill="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1" fillId="0" borderId="0" xfId="0" applyFont="1" applyAlignment="1">
      <alignment horizontal="center" wrapText="1"/>
    </xf>
    <xf numFmtId="0" fontId="1" fillId="0" borderId="0" xfId="0" applyFont="1"/>
    <xf numFmtId="0" fontId="1" fillId="0" borderId="0" xfId="0" applyFont="1" applyAlignment="1">
      <alignment horizontal="center" vertical="top"/>
    </xf>
    <xf numFmtId="0" fontId="1" fillId="0" borderId="0" xfId="0" applyFont="1" applyAlignment="1">
      <alignment horizontal="left" vertical="center" wrapText="1"/>
    </xf>
    <xf numFmtId="0" fontId="1" fillId="0" borderId="0" xfId="0" applyFont="1" applyAlignment="1">
      <alignment horizontal="center" vertical="top" wrapText="1"/>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 fillId="0" borderId="0" xfId="0" applyFont="1" applyFill="1" applyAlignment="1">
      <alignment horizontal="left" vertical="top" wrapText="1"/>
    </xf>
    <xf numFmtId="0" fontId="1" fillId="0" borderId="0" xfId="0" applyFont="1" applyFill="1" applyAlignment="1">
      <alignment horizontal="left" vertical="top"/>
    </xf>
    <xf numFmtId="166" fontId="1" fillId="0" borderId="0" xfId="0" applyNumberFormat="1" applyFont="1" applyFill="1" applyAlignment="1">
      <alignment horizontal="left" vertical="top" wrapText="1"/>
    </xf>
    <xf numFmtId="165" fontId="1" fillId="0" borderId="0" xfId="0" applyNumberFormat="1" applyFont="1" applyFill="1" applyAlignment="1">
      <alignment horizontal="left" vertical="top" wrapText="1"/>
    </xf>
    <xf numFmtId="0" fontId="2" fillId="0" borderId="0" xfId="0" applyFont="1" applyFill="1" applyAlignment="1">
      <alignment horizontal="left" vertical="top"/>
    </xf>
    <xf numFmtId="0" fontId="2" fillId="0" borderId="0" xfId="0" applyFont="1" applyFill="1" applyAlignment="1">
      <alignment horizontal="left" vertical="top" wrapText="1"/>
    </xf>
    <xf numFmtId="167" fontId="1" fillId="0" borderId="0" xfId="0" applyNumberFormat="1" applyFont="1" applyFill="1" applyAlignment="1">
      <alignment horizontal="left" vertical="top" wrapText="1"/>
    </xf>
    <xf numFmtId="10" fontId="1" fillId="0" borderId="0" xfId="0" applyNumberFormat="1" applyFont="1" applyFill="1" applyAlignment="1">
      <alignment horizontal="left" vertical="top" wrapText="1"/>
    </xf>
    <xf numFmtId="0" fontId="3" fillId="6" borderId="0" xfId="0" applyFont="1" applyFill="1" applyAlignment="1">
      <alignment horizontal="center" vertical="center" wrapText="1"/>
    </xf>
    <xf numFmtId="164" fontId="3" fillId="6" borderId="0" xfId="0" applyNumberFormat="1" applyFont="1" applyFill="1" applyAlignment="1">
      <alignment horizontal="center" vertical="center" wrapText="1"/>
    </xf>
    <xf numFmtId="0" fontId="1" fillId="6" borderId="0" xfId="0" applyFont="1" applyFill="1" applyAlignment="1">
      <alignment horizontal="center" vertical="center" wrapText="1"/>
    </xf>
    <xf numFmtId="0" fontId="3" fillId="6" borderId="0" xfId="0" applyFont="1" applyFill="1" applyAlignment="1">
      <alignment vertical="center" wrapText="1"/>
    </xf>
    <xf numFmtId="0" fontId="3" fillId="6" borderId="0" xfId="0" applyFont="1" applyFill="1" applyAlignment="1">
      <alignment horizontal="left" vertical="center" wrapText="1"/>
    </xf>
    <xf numFmtId="0" fontId="4"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4.xml"/><Relationship Id="rId12" Type="http://schemas.openxmlformats.org/officeDocument/2006/relationships/customXml" Target="../customXml/item5.xml"/><Relationship Id="rId13" Type="http://schemas.openxmlformats.org/officeDocument/2006/relationships/customXml" Target="../customXml/item6.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8" Type="http://schemas.openxmlformats.org/officeDocument/2006/relationships/customXml" Target="../customXml/item1.xml"/><Relationship Id="rId9" Type="http://schemas.openxmlformats.org/officeDocument/2006/relationships/customXml" Target="../customXml/item2.xml"/><Relationship Id="rId1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7538</xdr:rowOff>
    </xdr:from>
    <xdr:to>
      <xdr:col>1</xdr:col>
      <xdr:colOff>942976</xdr:colOff>
      <xdr:row>4</xdr:row>
      <xdr:rowOff>150895</xdr:rowOff>
    </xdr:to>
    <xdr:pic>
      <xdr:nvPicPr>
        <xdr:cNvPr id="2" name="Picture 1" descr="http://www.achievementfirst.org/fileadmin/af/home/Marketing_Page/AchievementFirst_Logo_SMALL_.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7538"/>
          <a:ext cx="2819401" cy="791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2"/>
  <sheetViews>
    <sheetView tabSelected="1" workbookViewId="0">
      <selection activeCell="A10" sqref="A10"/>
    </sheetView>
  </sheetViews>
  <sheetFormatPr baseColWidth="10" defaultColWidth="21.5" defaultRowHeight="12.75" customHeight="1" x14ac:dyDescent="0"/>
  <cols>
    <col min="1" max="1" width="28.5" style="2" customWidth="1"/>
    <col min="2" max="2" width="29.5" style="2" customWidth="1"/>
    <col min="3" max="3" width="14" style="2" customWidth="1"/>
    <col min="4" max="4" width="7.33203125" style="2" customWidth="1"/>
    <col min="5" max="5" width="17.5" style="2" customWidth="1"/>
    <col min="6" max="6" width="22.5" style="2" customWidth="1"/>
    <col min="7" max="7" width="13.33203125" style="2" customWidth="1"/>
    <col min="8" max="8" width="29.1640625" style="2" customWidth="1"/>
    <col min="9" max="9" width="21.5" style="2"/>
    <col min="10" max="10" width="24.5" style="2" customWidth="1"/>
    <col min="11" max="11" width="53.1640625" style="2" customWidth="1"/>
    <col min="12" max="12" width="33.83203125" style="2" customWidth="1"/>
    <col min="13" max="13" width="21.5" style="2"/>
    <col min="14" max="14" width="47.33203125" style="2" customWidth="1"/>
    <col min="15" max="16384" width="21.5" style="2"/>
  </cols>
  <sheetData>
    <row r="1" spans="1:14" ht="12.75" customHeight="1">
      <c r="H1"/>
    </row>
    <row r="6" spans="1:14" ht="20">
      <c r="A6" s="31" t="s">
        <v>578</v>
      </c>
      <c r="B6" s="31"/>
    </row>
    <row r="7" spans="1:14" s="10" customFormat="1" ht="38.25" customHeight="1">
      <c r="A7" s="6" t="s">
        <v>27</v>
      </c>
      <c r="B7" s="7" t="s">
        <v>28</v>
      </c>
      <c r="C7" s="6" t="s">
        <v>29</v>
      </c>
      <c r="D7" s="6" t="s">
        <v>30</v>
      </c>
      <c r="E7" s="6" t="s">
        <v>31</v>
      </c>
      <c r="F7" s="6" t="s">
        <v>32</v>
      </c>
      <c r="G7" s="6" t="s">
        <v>33</v>
      </c>
      <c r="H7" s="6" t="s">
        <v>34</v>
      </c>
      <c r="I7" s="6" t="s">
        <v>7</v>
      </c>
      <c r="J7" s="8" t="s">
        <v>8</v>
      </c>
      <c r="K7" s="6" t="s">
        <v>35</v>
      </c>
      <c r="L7" s="6" t="s">
        <v>36</v>
      </c>
      <c r="M7" s="6" t="s">
        <v>37</v>
      </c>
      <c r="N7" s="9"/>
    </row>
    <row r="8" spans="1:14" ht="56">
      <c r="A8" s="18" t="s">
        <v>38</v>
      </c>
      <c r="B8" s="19" t="s">
        <v>39</v>
      </c>
      <c r="C8" s="18" t="s">
        <v>40</v>
      </c>
      <c r="D8" s="18" t="s">
        <v>41</v>
      </c>
      <c r="E8" s="18" t="s">
        <v>42</v>
      </c>
      <c r="F8" s="18" t="s">
        <v>43</v>
      </c>
      <c r="G8" s="18" t="s">
        <v>44</v>
      </c>
      <c r="H8" s="18" t="s">
        <v>45</v>
      </c>
      <c r="I8" s="18"/>
      <c r="J8" s="20" t="s">
        <v>46</v>
      </c>
      <c r="K8" s="18" t="s">
        <v>47</v>
      </c>
      <c r="L8" s="18" t="s">
        <v>48</v>
      </c>
      <c r="M8" s="18"/>
      <c r="N8" s="1"/>
    </row>
    <row r="9" spans="1:14" ht="45" customHeight="1">
      <c r="A9" s="18" t="s">
        <v>49</v>
      </c>
      <c r="B9" s="19" t="s">
        <v>50</v>
      </c>
      <c r="C9" s="19" t="s">
        <v>51</v>
      </c>
      <c r="D9" s="19" t="s">
        <v>52</v>
      </c>
      <c r="E9" s="18" t="s">
        <v>53</v>
      </c>
      <c r="F9" s="18" t="s">
        <v>54</v>
      </c>
      <c r="G9" s="18" t="s">
        <v>55</v>
      </c>
      <c r="H9" s="21">
        <v>41203</v>
      </c>
      <c r="I9" s="21">
        <v>41167</v>
      </c>
      <c r="J9" s="20">
        <v>41166</v>
      </c>
      <c r="K9" s="22" t="s">
        <v>56</v>
      </c>
      <c r="L9" s="22" t="s">
        <v>57</v>
      </c>
      <c r="M9" s="18"/>
      <c r="N9" s="1"/>
    </row>
    <row r="10" spans="1:14" ht="25.5" customHeight="1">
      <c r="A10" s="18" t="s">
        <v>58</v>
      </c>
      <c r="B10" s="19" t="s">
        <v>59</v>
      </c>
      <c r="C10" s="18" t="s">
        <v>60</v>
      </c>
      <c r="D10" s="18" t="s">
        <v>61</v>
      </c>
      <c r="E10" s="18" t="s">
        <v>62</v>
      </c>
      <c r="F10" s="18" t="s">
        <v>63</v>
      </c>
      <c r="G10" s="18" t="s">
        <v>64</v>
      </c>
      <c r="H10" s="18" t="s">
        <v>65</v>
      </c>
      <c r="I10" s="18"/>
      <c r="J10" s="20" t="s">
        <v>66</v>
      </c>
      <c r="K10" s="23" t="str">
        <f>HYPERLINK("http://home.bates.edu/admission/prologue/","http://home.bates.edu/admission/prologue/")</f>
        <v>http://home.bates.edu/admission/prologue/</v>
      </c>
      <c r="L10" s="18" t="s">
        <v>67</v>
      </c>
      <c r="M10" s="18" t="s">
        <v>68</v>
      </c>
      <c r="N10" s="1"/>
    </row>
    <row r="11" spans="1:14" ht="84">
      <c r="A11" s="18" t="s">
        <v>69</v>
      </c>
      <c r="B11" s="18" t="s">
        <v>70</v>
      </c>
      <c r="C11" s="18" t="s">
        <v>71</v>
      </c>
      <c r="D11" s="18" t="s">
        <v>72</v>
      </c>
      <c r="E11" s="18" t="s">
        <v>73</v>
      </c>
      <c r="F11" s="18" t="s">
        <v>74</v>
      </c>
      <c r="G11" s="18"/>
      <c r="H11" s="18" t="s">
        <v>75</v>
      </c>
      <c r="I11" s="18"/>
      <c r="J11" s="20" t="s">
        <v>76</v>
      </c>
      <c r="K11" s="18" t="s">
        <v>56</v>
      </c>
      <c r="L11" s="18" t="s">
        <v>77</v>
      </c>
      <c r="M11" s="18"/>
      <c r="N11" s="1"/>
    </row>
    <row r="12" spans="1:14" ht="38.25" customHeight="1">
      <c r="A12" s="18" t="s">
        <v>78</v>
      </c>
      <c r="B12" s="19" t="s">
        <v>79</v>
      </c>
      <c r="C12" s="18" t="s">
        <v>80</v>
      </c>
      <c r="D12" s="18" t="s">
        <v>61</v>
      </c>
      <c r="E12" s="18" t="s">
        <v>81</v>
      </c>
      <c r="F12" s="18" t="s">
        <v>82</v>
      </c>
      <c r="G12" s="18" t="s">
        <v>83</v>
      </c>
      <c r="H12" s="18" t="s">
        <v>84</v>
      </c>
      <c r="I12" s="18"/>
      <c r="J12" s="20" t="s">
        <v>85</v>
      </c>
      <c r="K12" s="18" t="s">
        <v>86</v>
      </c>
      <c r="L12" s="18" t="s">
        <v>87</v>
      </c>
      <c r="M12" s="18" t="s">
        <v>88</v>
      </c>
      <c r="N12" s="1"/>
    </row>
    <row r="13" spans="1:14" ht="56">
      <c r="A13" s="18" t="s">
        <v>89</v>
      </c>
      <c r="B13" s="18" t="s">
        <v>90</v>
      </c>
      <c r="C13" s="18" t="s">
        <v>91</v>
      </c>
      <c r="D13" s="18" t="s">
        <v>41</v>
      </c>
      <c r="E13" s="18" t="s">
        <v>92</v>
      </c>
      <c r="F13" s="18" t="s">
        <v>93</v>
      </c>
      <c r="G13" s="18" t="s">
        <v>94</v>
      </c>
      <c r="H13" s="21">
        <v>41223</v>
      </c>
      <c r="I13" s="18"/>
      <c r="J13" s="20" t="s">
        <v>95</v>
      </c>
      <c r="K13" s="18" t="s">
        <v>96</v>
      </c>
      <c r="L13" s="18" t="s">
        <v>97</v>
      </c>
      <c r="M13" s="18"/>
      <c r="N13" s="1"/>
    </row>
    <row r="14" spans="1:14" ht="14">
      <c r="A14" s="18" t="s">
        <v>98</v>
      </c>
      <c r="B14" s="18" t="s">
        <v>99</v>
      </c>
      <c r="C14" s="18" t="s">
        <v>100</v>
      </c>
      <c r="D14" s="18" t="s">
        <v>101</v>
      </c>
      <c r="E14" s="18" t="s">
        <v>102</v>
      </c>
      <c r="F14" s="18"/>
      <c r="G14" s="18" t="s">
        <v>103</v>
      </c>
      <c r="H14" s="18"/>
      <c r="I14" s="18"/>
      <c r="J14" s="20"/>
      <c r="K14" s="18" t="s">
        <v>104</v>
      </c>
      <c r="L14" s="18"/>
      <c r="M14" s="18"/>
      <c r="N14" s="1"/>
    </row>
    <row r="15" spans="1:14" ht="51" customHeight="1">
      <c r="A15" s="18" t="s">
        <v>105</v>
      </c>
      <c r="B15" s="24" t="s">
        <v>106</v>
      </c>
      <c r="C15" s="18" t="s">
        <v>107</v>
      </c>
      <c r="D15" s="18" t="s">
        <v>108</v>
      </c>
      <c r="E15" s="18" t="s">
        <v>109</v>
      </c>
      <c r="F15" s="18" t="s">
        <v>110</v>
      </c>
      <c r="G15" s="18" t="s">
        <v>111</v>
      </c>
      <c r="H15" s="18" t="s">
        <v>112</v>
      </c>
      <c r="I15" s="21">
        <v>41182</v>
      </c>
      <c r="J15" s="20" t="s">
        <v>113</v>
      </c>
      <c r="K15" s="18" t="s">
        <v>114</v>
      </c>
      <c r="L15" s="18" t="s">
        <v>114</v>
      </c>
      <c r="M15" s="18"/>
      <c r="N15" s="2" t="s">
        <v>115</v>
      </c>
    </row>
    <row r="16" spans="1:14" ht="126">
      <c r="A16" s="18" t="s">
        <v>116</v>
      </c>
      <c r="B16" s="18" t="s">
        <v>117</v>
      </c>
      <c r="C16" s="18" t="s">
        <v>118</v>
      </c>
      <c r="D16" s="18" t="s">
        <v>119</v>
      </c>
      <c r="E16" s="18" t="s">
        <v>120</v>
      </c>
      <c r="F16" s="18" t="s">
        <v>121</v>
      </c>
      <c r="G16" s="18" t="s">
        <v>122</v>
      </c>
      <c r="H16" s="18" t="s">
        <v>123</v>
      </c>
      <c r="I16" s="18"/>
      <c r="J16" s="20" t="s">
        <v>124</v>
      </c>
      <c r="K16" s="18" t="s">
        <v>125</v>
      </c>
      <c r="L16" s="18" t="s">
        <v>126</v>
      </c>
      <c r="M16" s="18"/>
      <c r="N16" s="1" t="s">
        <v>127</v>
      </c>
    </row>
    <row r="17" spans="1:14" ht="98">
      <c r="A17" s="18" t="s">
        <v>128</v>
      </c>
      <c r="B17" s="19" t="s">
        <v>129</v>
      </c>
      <c r="C17" s="18" t="s">
        <v>130</v>
      </c>
      <c r="D17" s="18" t="s">
        <v>108</v>
      </c>
      <c r="E17" s="18" t="s">
        <v>131</v>
      </c>
      <c r="F17" s="18" t="s">
        <v>132</v>
      </c>
      <c r="G17" s="18" t="s">
        <v>133</v>
      </c>
      <c r="H17" s="18" t="s">
        <v>134</v>
      </c>
      <c r="I17" s="18"/>
      <c r="J17" s="20" t="s">
        <v>135</v>
      </c>
      <c r="K17" s="18" t="s">
        <v>136</v>
      </c>
      <c r="L17" s="18" t="s">
        <v>137</v>
      </c>
      <c r="M17" s="18" t="s">
        <v>138</v>
      </c>
      <c r="N17" s="1"/>
    </row>
    <row r="18" spans="1:14" ht="28">
      <c r="A18" s="18" t="s">
        <v>139</v>
      </c>
      <c r="B18" s="18" t="s">
        <v>140</v>
      </c>
      <c r="C18" s="18" t="s">
        <v>141</v>
      </c>
      <c r="D18" s="18" t="s">
        <v>61</v>
      </c>
      <c r="E18" s="18" t="s">
        <v>142</v>
      </c>
      <c r="F18" s="18" t="s">
        <v>143</v>
      </c>
      <c r="G18" s="18" t="s">
        <v>144</v>
      </c>
      <c r="H18" s="18" t="s">
        <v>145</v>
      </c>
      <c r="I18" s="18"/>
      <c r="J18" s="20" t="s">
        <v>146</v>
      </c>
      <c r="K18" s="18" t="s">
        <v>147</v>
      </c>
      <c r="L18" s="18" t="s">
        <v>148</v>
      </c>
      <c r="M18" s="18"/>
      <c r="N18" s="1"/>
    </row>
    <row r="19" spans="1:14" ht="42">
      <c r="A19" s="18" t="s">
        <v>19</v>
      </c>
      <c r="B19" s="18" t="s">
        <v>149</v>
      </c>
      <c r="C19" s="18" t="s">
        <v>150</v>
      </c>
      <c r="D19" s="18" t="s">
        <v>151</v>
      </c>
      <c r="E19" s="18" t="s">
        <v>152</v>
      </c>
      <c r="F19" s="18" t="s">
        <v>153</v>
      </c>
      <c r="G19" s="18" t="s">
        <v>154</v>
      </c>
      <c r="H19" s="18" t="s">
        <v>155</v>
      </c>
      <c r="I19" s="18"/>
      <c r="J19" s="20" t="s">
        <v>156</v>
      </c>
      <c r="K19" s="18" t="s">
        <v>56</v>
      </c>
      <c r="L19" s="18" t="s">
        <v>157</v>
      </c>
      <c r="M19" s="18"/>
      <c r="N19" s="1" t="s">
        <v>158</v>
      </c>
    </row>
    <row r="20" spans="1:14" ht="63.75" customHeight="1">
      <c r="A20" s="18" t="s">
        <v>159</v>
      </c>
      <c r="B20" s="19" t="s">
        <v>160</v>
      </c>
      <c r="C20" s="18" t="s">
        <v>20</v>
      </c>
      <c r="D20" s="18" t="s">
        <v>52</v>
      </c>
      <c r="E20" s="18" t="s">
        <v>161</v>
      </c>
      <c r="F20" s="18" t="s">
        <v>162</v>
      </c>
      <c r="G20" s="18" t="s">
        <v>163</v>
      </c>
      <c r="H20" s="18" t="s">
        <v>164</v>
      </c>
      <c r="I20" s="18"/>
      <c r="J20" s="20">
        <v>41187</v>
      </c>
      <c r="K20" s="18" t="s">
        <v>165</v>
      </c>
      <c r="L20" s="18" t="s">
        <v>166</v>
      </c>
      <c r="M20" s="18"/>
      <c r="N20" s="1"/>
    </row>
    <row r="21" spans="1:14" ht="63.75" customHeight="1">
      <c r="A21" s="18" t="s">
        <v>26</v>
      </c>
      <c r="B21" s="19" t="s">
        <v>160</v>
      </c>
      <c r="C21" s="18" t="s">
        <v>167</v>
      </c>
      <c r="D21" s="18" t="s">
        <v>168</v>
      </c>
      <c r="E21" s="18" t="s">
        <v>169</v>
      </c>
      <c r="F21" s="18" t="s">
        <v>170</v>
      </c>
      <c r="G21" s="18" t="s">
        <v>171</v>
      </c>
      <c r="H21" s="18" t="s">
        <v>172</v>
      </c>
      <c r="I21" s="18"/>
      <c r="J21" s="20" t="s">
        <v>173</v>
      </c>
      <c r="K21" s="18" t="s">
        <v>174</v>
      </c>
      <c r="L21" s="18" t="s">
        <v>175</v>
      </c>
      <c r="M21" s="18" t="s">
        <v>176</v>
      </c>
      <c r="N21" s="1"/>
    </row>
    <row r="22" spans="1:14" ht="28">
      <c r="A22" s="18" t="s">
        <v>12</v>
      </c>
      <c r="B22" s="19" t="s">
        <v>177</v>
      </c>
      <c r="C22" s="18" t="s">
        <v>178</v>
      </c>
      <c r="D22" s="18" t="s">
        <v>179</v>
      </c>
      <c r="E22" s="18" t="s">
        <v>180</v>
      </c>
      <c r="F22" s="18" t="s">
        <v>181</v>
      </c>
      <c r="G22" s="18" t="s">
        <v>182</v>
      </c>
      <c r="H22" s="18" t="s">
        <v>183</v>
      </c>
      <c r="I22" s="21">
        <v>41167</v>
      </c>
      <c r="J22" s="20">
        <v>41166</v>
      </c>
      <c r="K22" s="18" t="s">
        <v>184</v>
      </c>
      <c r="L22" s="18" t="s">
        <v>185</v>
      </c>
      <c r="M22" s="18"/>
      <c r="N22" s="1"/>
    </row>
    <row r="23" spans="1:14" ht="51" customHeight="1">
      <c r="A23" s="18" t="s">
        <v>186</v>
      </c>
      <c r="B23" s="19" t="s">
        <v>187</v>
      </c>
      <c r="C23" s="18" t="s">
        <v>188</v>
      </c>
      <c r="D23" s="18" t="s">
        <v>52</v>
      </c>
      <c r="E23" s="18" t="s">
        <v>189</v>
      </c>
      <c r="F23" s="18" t="s">
        <v>190</v>
      </c>
      <c r="G23" s="18" t="s">
        <v>191</v>
      </c>
      <c r="H23" s="18" t="s">
        <v>192</v>
      </c>
      <c r="I23" s="18"/>
      <c r="J23" s="20">
        <v>41136</v>
      </c>
      <c r="K23" s="18" t="s">
        <v>193</v>
      </c>
      <c r="L23" s="18" t="s">
        <v>194</v>
      </c>
      <c r="M23" s="18" t="s">
        <v>195</v>
      </c>
      <c r="N23" s="1" t="s">
        <v>196</v>
      </c>
    </row>
    <row r="24" spans="1:14" ht="25.5" customHeight="1">
      <c r="A24" s="18" t="s">
        <v>197</v>
      </c>
      <c r="B24" s="19" t="s">
        <v>198</v>
      </c>
      <c r="C24" s="18" t="s">
        <v>199</v>
      </c>
      <c r="D24" s="18" t="s">
        <v>200</v>
      </c>
      <c r="E24" s="18" t="s">
        <v>201</v>
      </c>
      <c r="F24" s="18"/>
      <c r="G24" s="18" t="s">
        <v>202</v>
      </c>
      <c r="H24" s="18" t="s">
        <v>203</v>
      </c>
      <c r="I24" s="18"/>
      <c r="J24" s="20" t="s">
        <v>204</v>
      </c>
      <c r="K24" s="18"/>
      <c r="L24" s="18"/>
      <c r="M24" s="18" t="s">
        <v>205</v>
      </c>
      <c r="N24" s="1"/>
    </row>
    <row r="25" spans="1:14" ht="126">
      <c r="A25" s="18" t="s">
        <v>206</v>
      </c>
      <c r="B25" s="18" t="s">
        <v>207</v>
      </c>
      <c r="C25" s="18" t="s">
        <v>208</v>
      </c>
      <c r="D25" s="18" t="s">
        <v>108</v>
      </c>
      <c r="E25" s="18" t="s">
        <v>209</v>
      </c>
      <c r="F25" s="18" t="s">
        <v>210</v>
      </c>
      <c r="G25" s="18" t="s">
        <v>211</v>
      </c>
      <c r="H25" s="18" t="s">
        <v>212</v>
      </c>
      <c r="I25" s="18"/>
      <c r="J25" s="20" t="s">
        <v>213</v>
      </c>
      <c r="K25" s="18" t="s">
        <v>214</v>
      </c>
      <c r="L25" s="18" t="s">
        <v>215</v>
      </c>
      <c r="M25" s="18" t="s">
        <v>216</v>
      </c>
      <c r="N25" s="1"/>
    </row>
    <row r="26" spans="1:14" ht="28">
      <c r="A26" s="18" t="s">
        <v>217</v>
      </c>
      <c r="B26" s="19" t="s">
        <v>160</v>
      </c>
      <c r="C26" s="18" t="s">
        <v>218</v>
      </c>
      <c r="D26" s="18" t="s">
        <v>219</v>
      </c>
      <c r="E26" s="18" t="s">
        <v>220</v>
      </c>
      <c r="F26" s="18" t="s">
        <v>221</v>
      </c>
      <c r="G26" s="18" t="s">
        <v>222</v>
      </c>
      <c r="H26" s="18" t="s">
        <v>223</v>
      </c>
      <c r="I26" s="18"/>
      <c r="J26" s="20"/>
      <c r="K26" s="18"/>
      <c r="L26" s="18"/>
      <c r="M26" s="18" t="s">
        <v>224</v>
      </c>
      <c r="N26" s="1"/>
    </row>
    <row r="27" spans="1:14" ht="38.25" customHeight="1">
      <c r="A27" s="18" t="s">
        <v>225</v>
      </c>
      <c r="B27" s="19" t="s">
        <v>226</v>
      </c>
      <c r="C27" s="18" t="s">
        <v>227</v>
      </c>
      <c r="D27" s="18" t="s">
        <v>108</v>
      </c>
      <c r="E27" s="18" t="s">
        <v>228</v>
      </c>
      <c r="F27" s="18" t="s">
        <v>229</v>
      </c>
      <c r="G27" s="18" t="s">
        <v>230</v>
      </c>
      <c r="H27" s="18" t="s">
        <v>231</v>
      </c>
      <c r="I27" s="18"/>
      <c r="J27" s="20"/>
      <c r="K27" s="18"/>
      <c r="L27" s="18" t="s">
        <v>232</v>
      </c>
      <c r="M27" s="18"/>
      <c r="N27" s="1"/>
    </row>
    <row r="28" spans="1:14" ht="28">
      <c r="A28" s="18" t="s">
        <v>233</v>
      </c>
      <c r="B28" s="19" t="s">
        <v>234</v>
      </c>
      <c r="C28" s="19" t="s">
        <v>235</v>
      </c>
      <c r="D28" s="19" t="s">
        <v>236</v>
      </c>
      <c r="E28" s="18" t="s">
        <v>237</v>
      </c>
      <c r="F28" s="18" t="s">
        <v>238</v>
      </c>
      <c r="G28" s="18" t="s">
        <v>239</v>
      </c>
      <c r="H28" s="21">
        <v>41014</v>
      </c>
      <c r="I28" s="18"/>
      <c r="J28" s="20">
        <v>41003</v>
      </c>
      <c r="K28" s="22" t="s">
        <v>240</v>
      </c>
      <c r="L28" s="22"/>
      <c r="M28" s="18"/>
      <c r="N28" s="1"/>
    </row>
    <row r="29" spans="1:14" ht="25.5" customHeight="1">
      <c r="A29" s="18" t="s">
        <v>241</v>
      </c>
      <c r="B29" s="18" t="s">
        <v>242</v>
      </c>
      <c r="C29" s="18" t="s">
        <v>243</v>
      </c>
      <c r="D29" s="18" t="s">
        <v>244</v>
      </c>
      <c r="E29" s="18" t="s">
        <v>245</v>
      </c>
      <c r="F29" s="18" t="s">
        <v>246</v>
      </c>
      <c r="G29" s="18" t="s">
        <v>247</v>
      </c>
      <c r="H29" s="18" t="s">
        <v>248</v>
      </c>
      <c r="I29" s="21">
        <v>41151</v>
      </c>
      <c r="J29" s="20" t="s">
        <v>249</v>
      </c>
      <c r="K29" s="18" t="s">
        <v>250</v>
      </c>
      <c r="L29" s="18" t="s">
        <v>251</v>
      </c>
      <c r="M29" s="18" t="s">
        <v>252</v>
      </c>
      <c r="N29" s="1"/>
    </row>
    <row r="30" spans="1:14" ht="14">
      <c r="A30" s="18" t="s">
        <v>253</v>
      </c>
      <c r="B30" s="19" t="s">
        <v>254</v>
      </c>
      <c r="C30" s="18" t="s">
        <v>255</v>
      </c>
      <c r="D30" s="18" t="s">
        <v>52</v>
      </c>
      <c r="E30" s="18" t="s">
        <v>256</v>
      </c>
      <c r="F30" s="18" t="s">
        <v>257</v>
      </c>
      <c r="G30" s="18" t="s">
        <v>258</v>
      </c>
      <c r="H30" s="18" t="s">
        <v>259</v>
      </c>
      <c r="I30" s="21">
        <v>41167</v>
      </c>
      <c r="J30" s="20" t="s">
        <v>260</v>
      </c>
      <c r="K30" s="18" t="s">
        <v>261</v>
      </c>
      <c r="L30" s="18"/>
      <c r="M30" s="18"/>
      <c r="N30" s="1"/>
    </row>
    <row r="31" spans="1:14" ht="25.5" customHeight="1">
      <c r="A31" s="18" t="s">
        <v>262</v>
      </c>
      <c r="B31" s="18" t="s">
        <v>263</v>
      </c>
      <c r="C31" s="18" t="s">
        <v>264</v>
      </c>
      <c r="D31" s="18" t="s">
        <v>265</v>
      </c>
      <c r="E31" s="18"/>
      <c r="F31" s="18"/>
      <c r="G31" s="18"/>
      <c r="H31" s="18" t="s">
        <v>266</v>
      </c>
      <c r="I31" s="18"/>
      <c r="J31" s="20">
        <v>41134</v>
      </c>
      <c r="K31" s="18"/>
      <c r="L31" s="18" t="s">
        <v>267</v>
      </c>
      <c r="M31" s="18"/>
      <c r="N31" s="1"/>
    </row>
    <row r="32" spans="1:14" ht="70">
      <c r="A32" s="18" t="s">
        <v>268</v>
      </c>
      <c r="B32" s="18" t="s">
        <v>269</v>
      </c>
      <c r="C32" s="18" t="s">
        <v>235</v>
      </c>
      <c r="D32" s="18" t="s">
        <v>236</v>
      </c>
      <c r="E32" s="18"/>
      <c r="F32" s="18" t="s">
        <v>270</v>
      </c>
      <c r="G32" s="18" t="s">
        <v>271</v>
      </c>
      <c r="H32" s="18" t="s">
        <v>272</v>
      </c>
      <c r="I32" s="21">
        <v>41182</v>
      </c>
      <c r="J32" s="20" t="s">
        <v>273</v>
      </c>
      <c r="K32" s="18" t="s">
        <v>274</v>
      </c>
      <c r="L32" s="18" t="s">
        <v>275</v>
      </c>
      <c r="M32" s="18" t="s">
        <v>276</v>
      </c>
      <c r="N32" s="1"/>
    </row>
    <row r="33" spans="1:14" ht="28">
      <c r="A33" s="18" t="s">
        <v>277</v>
      </c>
      <c r="B33" s="19" t="s">
        <v>278</v>
      </c>
      <c r="C33" s="18" t="s">
        <v>279</v>
      </c>
      <c r="D33" s="18" t="s">
        <v>108</v>
      </c>
      <c r="E33" s="18" t="s">
        <v>280</v>
      </c>
      <c r="F33" s="18" t="s">
        <v>281</v>
      </c>
      <c r="G33" s="18" t="s">
        <v>282</v>
      </c>
      <c r="H33" s="21">
        <v>41190</v>
      </c>
      <c r="I33" s="18"/>
      <c r="J33" s="20"/>
      <c r="K33" s="18" t="s">
        <v>283</v>
      </c>
      <c r="L33" s="18"/>
      <c r="M33" s="18"/>
      <c r="N33" s="1" t="s">
        <v>284</v>
      </c>
    </row>
    <row r="34" spans="1:14" ht="25.5" customHeight="1">
      <c r="A34" s="18" t="s">
        <v>285</v>
      </c>
      <c r="B34" s="19" t="s">
        <v>286</v>
      </c>
      <c r="C34" s="18" t="s">
        <v>287</v>
      </c>
      <c r="D34" s="18" t="s">
        <v>288</v>
      </c>
      <c r="E34" s="18" t="s">
        <v>289</v>
      </c>
      <c r="F34" s="18" t="s">
        <v>290</v>
      </c>
      <c r="G34" s="18" t="s">
        <v>291</v>
      </c>
      <c r="H34" s="18" t="s">
        <v>292</v>
      </c>
      <c r="I34" s="18"/>
      <c r="J34" s="20"/>
      <c r="K34" s="18"/>
      <c r="L34" s="18" t="s">
        <v>293</v>
      </c>
      <c r="M34" s="18"/>
      <c r="N34" s="1" t="s">
        <v>294</v>
      </c>
    </row>
    <row r="35" spans="1:14" ht="38.25" customHeight="1">
      <c r="A35" s="18" t="s">
        <v>295</v>
      </c>
      <c r="B35" s="18" t="s">
        <v>296</v>
      </c>
      <c r="C35" s="18" t="s">
        <v>297</v>
      </c>
      <c r="D35" s="18" t="s">
        <v>108</v>
      </c>
      <c r="E35" s="18" t="s">
        <v>298</v>
      </c>
      <c r="F35" s="18" t="s">
        <v>299</v>
      </c>
      <c r="G35" s="18"/>
      <c r="H35" s="18" t="s">
        <v>17</v>
      </c>
      <c r="I35" s="18"/>
      <c r="J35" s="20" t="s">
        <v>300</v>
      </c>
      <c r="K35" s="18" t="s">
        <v>301</v>
      </c>
      <c r="L35" s="18"/>
      <c r="M35" s="18" t="s">
        <v>302</v>
      </c>
      <c r="N35" s="1"/>
    </row>
    <row r="36" spans="1:14" ht="51" customHeight="1">
      <c r="A36" s="18" t="s">
        <v>303</v>
      </c>
      <c r="B36" s="18" t="s">
        <v>304</v>
      </c>
      <c r="C36" s="18" t="s">
        <v>305</v>
      </c>
      <c r="D36" s="18" t="s">
        <v>306</v>
      </c>
      <c r="E36" s="18" t="s">
        <v>307</v>
      </c>
      <c r="F36" s="18" t="s">
        <v>308</v>
      </c>
      <c r="G36" s="18" t="s">
        <v>309</v>
      </c>
      <c r="H36" s="18"/>
      <c r="I36" s="18"/>
      <c r="J36" s="20" t="s">
        <v>310</v>
      </c>
      <c r="K36" s="18" t="s">
        <v>311</v>
      </c>
      <c r="L36" s="18"/>
      <c r="M36" s="18" t="s">
        <v>312</v>
      </c>
      <c r="N36" s="1"/>
    </row>
    <row r="37" spans="1:14" ht="38.25" customHeight="1">
      <c r="A37" s="18" t="s">
        <v>313</v>
      </c>
      <c r="B37" s="19" t="s">
        <v>314</v>
      </c>
      <c r="C37" s="18" t="s">
        <v>315</v>
      </c>
      <c r="D37" s="18" t="s">
        <v>52</v>
      </c>
      <c r="E37" s="18"/>
      <c r="F37" s="18"/>
      <c r="G37" s="18" t="s">
        <v>316</v>
      </c>
      <c r="H37" s="18"/>
      <c r="I37" s="18"/>
      <c r="J37" s="20"/>
      <c r="K37" s="18" t="s">
        <v>317</v>
      </c>
      <c r="L37" s="18" t="s">
        <v>318</v>
      </c>
      <c r="M37" s="18"/>
      <c r="N37" s="1"/>
    </row>
    <row r="38" spans="1:14" ht="15" customHeight="1">
      <c r="A38" s="18" t="s">
        <v>319</v>
      </c>
      <c r="B38" s="19" t="s">
        <v>320</v>
      </c>
      <c r="C38" s="19" t="s">
        <v>321</v>
      </c>
      <c r="D38" s="19" t="s">
        <v>322</v>
      </c>
      <c r="E38" s="25" t="s">
        <v>323</v>
      </c>
      <c r="F38" s="18" t="s">
        <v>324</v>
      </c>
      <c r="G38" s="18" t="s">
        <v>325</v>
      </c>
      <c r="H38" s="18" t="s">
        <v>326</v>
      </c>
      <c r="I38" s="21">
        <v>41166</v>
      </c>
      <c r="J38" s="20" t="s">
        <v>327</v>
      </c>
      <c r="K38" s="22" t="s">
        <v>328</v>
      </c>
      <c r="L38" s="22" t="s">
        <v>329</v>
      </c>
      <c r="M38" s="18"/>
      <c r="N38" s="1"/>
    </row>
    <row r="39" spans="1:14" ht="15" customHeight="1">
      <c r="A39" s="18" t="s">
        <v>330</v>
      </c>
      <c r="B39" s="18" t="s">
        <v>331</v>
      </c>
      <c r="C39" s="18" t="s">
        <v>332</v>
      </c>
      <c r="D39" s="18" t="s">
        <v>41</v>
      </c>
      <c r="E39" s="18" t="s">
        <v>333</v>
      </c>
      <c r="F39" s="18" t="s">
        <v>334</v>
      </c>
      <c r="G39" s="18" t="s">
        <v>335</v>
      </c>
      <c r="H39" s="18" t="s">
        <v>336</v>
      </c>
      <c r="I39" s="18"/>
      <c r="J39" s="20">
        <v>41218</v>
      </c>
      <c r="K39" s="18" t="s">
        <v>337</v>
      </c>
      <c r="L39" s="18" t="s">
        <v>338</v>
      </c>
      <c r="M39" s="18"/>
      <c r="N39" s="1"/>
    </row>
    <row r="40" spans="1:14" ht="15" customHeight="1">
      <c r="A40" s="18" t="s">
        <v>339</v>
      </c>
      <c r="B40" s="19" t="s">
        <v>340</v>
      </c>
      <c r="C40" s="19" t="s">
        <v>25</v>
      </c>
      <c r="D40" s="19" t="s">
        <v>341</v>
      </c>
      <c r="E40" s="18" t="s">
        <v>342</v>
      </c>
      <c r="F40" s="18" t="s">
        <v>343</v>
      </c>
      <c r="G40" s="18" t="s">
        <v>344</v>
      </c>
      <c r="H40" s="18" t="s">
        <v>345</v>
      </c>
      <c r="I40" s="18"/>
      <c r="J40" s="20" t="s">
        <v>346</v>
      </c>
      <c r="K40" s="22" t="s">
        <v>347</v>
      </c>
      <c r="L40" s="22" t="s">
        <v>348</v>
      </c>
      <c r="M40" s="18"/>
      <c r="N40" s="1"/>
    </row>
    <row r="41" spans="1:14" ht="15" customHeight="1">
      <c r="A41" s="18" t="s">
        <v>349</v>
      </c>
      <c r="B41" s="19" t="s">
        <v>340</v>
      </c>
      <c r="C41" s="18" t="s">
        <v>350</v>
      </c>
      <c r="D41" s="18" t="s">
        <v>265</v>
      </c>
      <c r="E41" s="18" t="s">
        <v>351</v>
      </c>
      <c r="F41" s="18" t="s">
        <v>352</v>
      </c>
      <c r="G41" s="18" t="s">
        <v>353</v>
      </c>
      <c r="H41" s="18" t="s">
        <v>354</v>
      </c>
      <c r="I41" s="18"/>
      <c r="J41" s="20"/>
      <c r="K41" s="18"/>
      <c r="L41" s="18" t="s">
        <v>355</v>
      </c>
      <c r="M41" s="18"/>
      <c r="N41" s="1"/>
    </row>
    <row r="42" spans="1:14" ht="15" customHeight="1">
      <c r="A42" s="18" t="s">
        <v>356</v>
      </c>
      <c r="B42" s="19" t="s">
        <v>357</v>
      </c>
      <c r="C42" s="19" t="s">
        <v>264</v>
      </c>
      <c r="D42" s="19" t="s">
        <v>265</v>
      </c>
      <c r="E42" s="18" t="s">
        <v>358</v>
      </c>
      <c r="F42" s="18" t="s">
        <v>359</v>
      </c>
      <c r="G42" s="18" t="s">
        <v>360</v>
      </c>
      <c r="H42" s="18"/>
      <c r="I42" s="18"/>
      <c r="J42" s="20"/>
      <c r="K42" s="22" t="s">
        <v>361</v>
      </c>
      <c r="L42" s="22"/>
      <c r="M42" s="18"/>
      <c r="N42" s="1"/>
    </row>
    <row r="43" spans="1:14" ht="15" customHeight="1">
      <c r="A43" s="18" t="s">
        <v>362</v>
      </c>
      <c r="B43" s="19" t="s">
        <v>363</v>
      </c>
      <c r="C43" s="19" t="s">
        <v>264</v>
      </c>
      <c r="D43" s="19" t="s">
        <v>265</v>
      </c>
      <c r="E43" s="18" t="s">
        <v>364</v>
      </c>
      <c r="F43" s="18" t="s">
        <v>365</v>
      </c>
      <c r="G43" s="18" t="s">
        <v>366</v>
      </c>
      <c r="H43" s="18" t="s">
        <v>367</v>
      </c>
      <c r="I43" s="18"/>
      <c r="J43" s="20"/>
      <c r="K43" s="22" t="s">
        <v>368</v>
      </c>
      <c r="L43" s="22" t="s">
        <v>369</v>
      </c>
      <c r="M43" s="18"/>
      <c r="N43" s="1"/>
    </row>
    <row r="44" spans="1:14" ht="15" customHeight="1">
      <c r="A44" s="18" t="s">
        <v>370</v>
      </c>
      <c r="B44" s="18" t="s">
        <v>371</v>
      </c>
      <c r="C44" s="18" t="s">
        <v>100</v>
      </c>
      <c r="D44" s="18" t="s">
        <v>101</v>
      </c>
      <c r="E44" s="18" t="s">
        <v>372</v>
      </c>
      <c r="F44" s="18"/>
      <c r="G44" s="18" t="s">
        <v>373</v>
      </c>
      <c r="H44" s="18" t="s">
        <v>374</v>
      </c>
      <c r="I44" s="18"/>
      <c r="J44" s="20">
        <v>41009</v>
      </c>
      <c r="K44" s="18"/>
      <c r="L44" s="18"/>
      <c r="M44" s="18"/>
      <c r="N44" s="1"/>
    </row>
    <row r="45" spans="1:14" ht="15" customHeight="1">
      <c r="A45" s="18" t="s">
        <v>375</v>
      </c>
      <c r="B45" s="19" t="s">
        <v>376</v>
      </c>
      <c r="C45" s="18" t="s">
        <v>305</v>
      </c>
      <c r="D45" s="18" t="s">
        <v>306</v>
      </c>
      <c r="E45" s="18" t="s">
        <v>377</v>
      </c>
      <c r="F45" s="18" t="s">
        <v>378</v>
      </c>
      <c r="G45" s="18" t="s">
        <v>379</v>
      </c>
      <c r="H45" s="18" t="s">
        <v>380</v>
      </c>
      <c r="I45" s="21">
        <v>41182</v>
      </c>
      <c r="J45" s="20">
        <v>41169</v>
      </c>
      <c r="K45" s="18" t="s">
        <v>381</v>
      </c>
      <c r="L45" s="18"/>
      <c r="M45" s="18"/>
      <c r="N45" s="1"/>
    </row>
    <row r="46" spans="1:14" ht="15" customHeight="1">
      <c r="A46" s="18" t="s">
        <v>382</v>
      </c>
      <c r="B46" s="18" t="s">
        <v>383</v>
      </c>
      <c r="C46" s="18" t="s">
        <v>384</v>
      </c>
      <c r="D46" s="18" t="s">
        <v>52</v>
      </c>
      <c r="E46" s="18" t="s">
        <v>385</v>
      </c>
      <c r="F46" s="18" t="s">
        <v>386</v>
      </c>
      <c r="G46" s="18" t="s">
        <v>387</v>
      </c>
      <c r="H46" s="18" t="s">
        <v>388</v>
      </c>
      <c r="I46" s="21">
        <v>41182</v>
      </c>
      <c r="J46" s="20" t="s">
        <v>389</v>
      </c>
      <c r="K46" s="18" t="s">
        <v>390</v>
      </c>
      <c r="L46" s="18" t="s">
        <v>391</v>
      </c>
      <c r="M46" s="18"/>
      <c r="N46" s="1"/>
    </row>
    <row r="47" spans="1:14" ht="15" customHeight="1">
      <c r="A47" s="18" t="s">
        <v>392</v>
      </c>
      <c r="B47" s="19" t="s">
        <v>393</v>
      </c>
      <c r="C47" s="18" t="s">
        <v>264</v>
      </c>
      <c r="D47" s="18" t="s">
        <v>265</v>
      </c>
      <c r="E47" s="18" t="s">
        <v>394</v>
      </c>
      <c r="F47" s="18" t="s">
        <v>395</v>
      </c>
      <c r="G47" s="18" t="s">
        <v>396</v>
      </c>
      <c r="H47" s="18" t="s">
        <v>397</v>
      </c>
      <c r="I47" s="21">
        <v>41136</v>
      </c>
      <c r="J47" s="20"/>
      <c r="K47" s="18" t="s">
        <v>398</v>
      </c>
      <c r="L47" s="18"/>
      <c r="M47" s="18"/>
      <c r="N47" s="1"/>
    </row>
    <row r="48" spans="1:14" ht="15" customHeight="1">
      <c r="A48" s="18" t="s">
        <v>399</v>
      </c>
      <c r="B48" s="19" t="s">
        <v>400</v>
      </c>
      <c r="C48" s="18" t="s">
        <v>401</v>
      </c>
      <c r="D48" s="18" t="s">
        <v>41</v>
      </c>
      <c r="E48" s="18" t="s">
        <v>402</v>
      </c>
      <c r="F48" s="18" t="s">
        <v>403</v>
      </c>
      <c r="G48" s="18" t="s">
        <v>404</v>
      </c>
      <c r="H48" s="18" t="s">
        <v>405</v>
      </c>
      <c r="I48" s="21">
        <v>41182</v>
      </c>
      <c r="J48" s="20" t="s">
        <v>273</v>
      </c>
      <c r="K48" s="18" t="s">
        <v>406</v>
      </c>
      <c r="L48" s="18" t="s">
        <v>407</v>
      </c>
      <c r="M48" s="18" t="s">
        <v>408</v>
      </c>
      <c r="N48" s="1"/>
    </row>
    <row r="49" spans="1:14" ht="15" customHeight="1">
      <c r="A49" s="18" t="s">
        <v>409</v>
      </c>
      <c r="B49" s="19" t="s">
        <v>410</v>
      </c>
      <c r="C49" s="18" t="s">
        <v>411</v>
      </c>
      <c r="D49" s="18" t="s">
        <v>179</v>
      </c>
      <c r="E49" s="18"/>
      <c r="F49" s="18"/>
      <c r="G49" s="18" t="s">
        <v>412</v>
      </c>
      <c r="H49" s="21">
        <v>41324</v>
      </c>
      <c r="I49" s="18"/>
      <c r="J49" s="20"/>
      <c r="K49" s="18"/>
      <c r="L49" s="18"/>
      <c r="M49" s="18"/>
      <c r="N49" s="1"/>
    </row>
    <row r="50" spans="1:14" ht="15" customHeight="1">
      <c r="A50" s="18" t="s">
        <v>413</v>
      </c>
      <c r="B50" s="19" t="s">
        <v>414</v>
      </c>
      <c r="C50" s="19" t="s">
        <v>415</v>
      </c>
      <c r="D50" s="19" t="s">
        <v>244</v>
      </c>
      <c r="E50" s="18" t="s">
        <v>416</v>
      </c>
      <c r="F50" s="18"/>
      <c r="G50" s="18" t="s">
        <v>417</v>
      </c>
      <c r="H50" s="18" t="s">
        <v>418</v>
      </c>
      <c r="I50" s="18"/>
      <c r="J50" s="20" t="s">
        <v>419</v>
      </c>
      <c r="K50" s="22" t="s">
        <v>56</v>
      </c>
      <c r="L50" s="22" t="s">
        <v>420</v>
      </c>
      <c r="M50" s="18" t="s">
        <v>421</v>
      </c>
      <c r="N50" s="1"/>
    </row>
    <row r="51" spans="1:14" ht="15" customHeight="1">
      <c r="A51" s="18" t="s">
        <v>422</v>
      </c>
      <c r="B51" s="18" t="s">
        <v>423</v>
      </c>
      <c r="C51" s="18" t="s">
        <v>22</v>
      </c>
      <c r="D51" s="18" t="s">
        <v>108</v>
      </c>
      <c r="E51" s="18" t="s">
        <v>424</v>
      </c>
      <c r="F51" s="18" t="s">
        <v>425</v>
      </c>
      <c r="G51" s="18" t="s">
        <v>426</v>
      </c>
      <c r="H51" s="18" t="s">
        <v>23</v>
      </c>
      <c r="I51" s="18"/>
      <c r="J51" s="20">
        <v>41131</v>
      </c>
      <c r="K51" s="18" t="s">
        <v>427</v>
      </c>
      <c r="L51" s="18" t="s">
        <v>428</v>
      </c>
      <c r="M51" s="18" t="s">
        <v>429</v>
      </c>
      <c r="N51" s="1"/>
    </row>
    <row r="52" spans="1:14" ht="15" customHeight="1">
      <c r="A52" s="18" t="s">
        <v>430</v>
      </c>
      <c r="B52" s="18" t="s">
        <v>431</v>
      </c>
      <c r="C52" s="18" t="s">
        <v>432</v>
      </c>
      <c r="D52" s="18" t="s">
        <v>433</v>
      </c>
      <c r="E52" s="18" t="s">
        <v>434</v>
      </c>
      <c r="F52" s="18" t="s">
        <v>435</v>
      </c>
      <c r="G52" s="18" t="s">
        <v>436</v>
      </c>
      <c r="H52" s="18" t="s">
        <v>437</v>
      </c>
      <c r="I52" s="18"/>
      <c r="J52" s="20" t="s">
        <v>310</v>
      </c>
      <c r="K52" s="18" t="s">
        <v>56</v>
      </c>
      <c r="L52" s="18" t="s">
        <v>438</v>
      </c>
      <c r="M52" s="18"/>
      <c r="N52" s="1"/>
    </row>
    <row r="53" spans="1:14" ht="15" customHeight="1">
      <c r="A53" s="18" t="s">
        <v>439</v>
      </c>
      <c r="B53" s="19" t="s">
        <v>440</v>
      </c>
      <c r="C53" s="18" t="s">
        <v>441</v>
      </c>
      <c r="D53" s="18" t="s">
        <v>179</v>
      </c>
      <c r="E53" s="19" t="s">
        <v>442</v>
      </c>
      <c r="F53" s="22" t="str">
        <f>HYPERLINK("mailto:anthony.berry@trincoll.edu","anthony.berry@trincoll.edu")</f>
        <v>anthony.berry@trincoll.edu</v>
      </c>
      <c r="G53" s="18" t="s">
        <v>443</v>
      </c>
      <c r="H53" s="18" t="s">
        <v>444</v>
      </c>
      <c r="I53" s="18"/>
      <c r="J53" s="20">
        <v>41211</v>
      </c>
      <c r="K53" s="18" t="s">
        <v>445</v>
      </c>
      <c r="L53" s="18" t="s">
        <v>446</v>
      </c>
      <c r="M53" s="18" t="s">
        <v>447</v>
      </c>
      <c r="N53" s="1"/>
    </row>
    <row r="54" spans="1:14" ht="15" customHeight="1">
      <c r="A54" s="18" t="s">
        <v>448</v>
      </c>
      <c r="B54" s="18" t="s">
        <v>449</v>
      </c>
      <c r="C54" s="18" t="s">
        <v>450</v>
      </c>
      <c r="D54" s="18" t="s">
        <v>41</v>
      </c>
      <c r="E54" s="18" t="s">
        <v>451</v>
      </c>
      <c r="F54" s="18" t="s">
        <v>452</v>
      </c>
      <c r="G54" s="18" t="s">
        <v>453</v>
      </c>
      <c r="H54" s="18" t="s">
        <v>454</v>
      </c>
      <c r="I54" s="18"/>
      <c r="J54" s="20" t="s">
        <v>455</v>
      </c>
      <c r="K54" s="18" t="s">
        <v>56</v>
      </c>
      <c r="L54" s="18"/>
      <c r="M54" s="18" t="s">
        <v>456</v>
      </c>
      <c r="N54" s="1"/>
    </row>
    <row r="55" spans="1:14" ht="15" customHeight="1">
      <c r="A55" s="18" t="s">
        <v>457</v>
      </c>
      <c r="B55" s="19" t="s">
        <v>458</v>
      </c>
      <c r="C55" s="18" t="s">
        <v>459</v>
      </c>
      <c r="D55" s="18" t="s">
        <v>52</v>
      </c>
      <c r="E55" s="18"/>
      <c r="F55" s="18"/>
      <c r="G55" s="18" t="s">
        <v>460</v>
      </c>
      <c r="H55" s="18"/>
      <c r="I55" s="18"/>
      <c r="J55" s="20"/>
      <c r="K55" s="18"/>
      <c r="L55" s="18"/>
      <c r="M55" s="18" t="s">
        <v>461</v>
      </c>
      <c r="N55" s="1"/>
    </row>
    <row r="56" spans="1:14" ht="15" customHeight="1">
      <c r="A56" s="18" t="s">
        <v>462</v>
      </c>
      <c r="B56" s="19" t="s">
        <v>463</v>
      </c>
      <c r="C56" s="18" t="s">
        <v>464</v>
      </c>
      <c r="D56" s="18" t="s">
        <v>52</v>
      </c>
      <c r="E56" s="18" t="s">
        <v>465</v>
      </c>
      <c r="F56" s="18" t="s">
        <v>466</v>
      </c>
      <c r="G56" s="18" t="s">
        <v>467</v>
      </c>
      <c r="H56" s="18"/>
      <c r="I56" s="18"/>
      <c r="J56" s="20"/>
      <c r="K56" s="18"/>
      <c r="L56" s="18"/>
      <c r="M56" s="18"/>
      <c r="N56" s="1"/>
    </row>
    <row r="57" spans="1:14" ht="15" customHeight="1">
      <c r="A57" s="18" t="s">
        <v>468</v>
      </c>
      <c r="B57" s="18" t="s">
        <v>469</v>
      </c>
      <c r="C57" s="18" t="s">
        <v>470</v>
      </c>
      <c r="D57" s="18" t="s">
        <v>471</v>
      </c>
      <c r="E57" s="18" t="s">
        <v>472</v>
      </c>
      <c r="F57" s="18" t="s">
        <v>473</v>
      </c>
      <c r="G57" s="18" t="s">
        <v>474</v>
      </c>
      <c r="H57" s="18" t="s">
        <v>475</v>
      </c>
      <c r="I57" s="18"/>
      <c r="J57" s="20" t="s">
        <v>476</v>
      </c>
      <c r="K57" s="18" t="s">
        <v>477</v>
      </c>
      <c r="L57" s="18" t="s">
        <v>478</v>
      </c>
      <c r="M57" s="18"/>
      <c r="N57" s="1"/>
    </row>
    <row r="58" spans="1:14" ht="15" customHeight="1">
      <c r="A58" s="18" t="s">
        <v>479</v>
      </c>
      <c r="B58" s="18" t="s">
        <v>480</v>
      </c>
      <c r="C58" s="18" t="s">
        <v>481</v>
      </c>
      <c r="D58" s="18" t="s">
        <v>108</v>
      </c>
      <c r="E58" s="18" t="s">
        <v>482</v>
      </c>
      <c r="F58" s="18" t="s">
        <v>483</v>
      </c>
      <c r="G58" s="18"/>
      <c r="H58" s="18" t="s">
        <v>484</v>
      </c>
      <c r="I58" s="18"/>
      <c r="J58" s="20">
        <v>41215</v>
      </c>
      <c r="K58" s="18" t="s">
        <v>485</v>
      </c>
      <c r="L58" s="18" t="s">
        <v>486</v>
      </c>
      <c r="M58" s="18"/>
      <c r="N58" s="1"/>
    </row>
    <row r="59" spans="1:14" ht="15" customHeight="1">
      <c r="A59" s="18" t="s">
        <v>487</v>
      </c>
      <c r="B59" s="18" t="s">
        <v>488</v>
      </c>
      <c r="C59" s="18" t="s">
        <v>489</v>
      </c>
      <c r="D59" s="18" t="s">
        <v>490</v>
      </c>
      <c r="E59" s="18"/>
      <c r="F59" s="18" t="s">
        <v>491</v>
      </c>
      <c r="G59" s="18"/>
      <c r="H59" s="18" t="s">
        <v>492</v>
      </c>
      <c r="I59" s="18"/>
      <c r="J59" s="20"/>
      <c r="K59" s="18"/>
      <c r="L59" s="18"/>
      <c r="M59" s="18" t="s">
        <v>493</v>
      </c>
      <c r="N59" s="1"/>
    </row>
    <row r="60" spans="1:14" ht="15" customHeight="1">
      <c r="A60" s="18" t="s">
        <v>494</v>
      </c>
      <c r="B60" s="18" t="s">
        <v>495</v>
      </c>
      <c r="C60" s="18" t="s">
        <v>496</v>
      </c>
      <c r="D60" s="18" t="s">
        <v>41</v>
      </c>
      <c r="E60" s="18"/>
      <c r="F60" s="18"/>
      <c r="G60" s="18"/>
      <c r="H60" s="18" t="s">
        <v>17</v>
      </c>
      <c r="I60" s="21">
        <v>41152</v>
      </c>
      <c r="J60" s="20">
        <v>41152</v>
      </c>
      <c r="K60" s="18" t="s">
        <v>497</v>
      </c>
      <c r="L60" s="18"/>
      <c r="M60" s="18"/>
      <c r="N60" s="1"/>
    </row>
    <row r="61" spans="1:14" ht="15" customHeight="1">
      <c r="A61" s="18" t="s">
        <v>498</v>
      </c>
      <c r="B61" s="19" t="s">
        <v>499</v>
      </c>
      <c r="C61" s="18" t="s">
        <v>500</v>
      </c>
      <c r="D61" s="18" t="s">
        <v>179</v>
      </c>
      <c r="E61" s="18" t="s">
        <v>501</v>
      </c>
      <c r="F61" s="18" t="s">
        <v>502</v>
      </c>
      <c r="G61" s="18" t="s">
        <v>503</v>
      </c>
      <c r="H61" s="18" t="s">
        <v>504</v>
      </c>
      <c r="I61" s="18"/>
      <c r="J61" s="20" t="s">
        <v>505</v>
      </c>
      <c r="K61" s="18" t="s">
        <v>506</v>
      </c>
      <c r="L61" s="18" t="s">
        <v>507</v>
      </c>
      <c r="M61" s="18"/>
      <c r="N61" s="1"/>
    </row>
    <row r="62" spans="1:14" ht="15" customHeight="1">
      <c r="A62" s="18" t="s">
        <v>508</v>
      </c>
      <c r="B62" s="19" t="s">
        <v>509</v>
      </c>
      <c r="C62" s="18" t="s">
        <v>510</v>
      </c>
      <c r="D62" s="18" t="s">
        <v>41</v>
      </c>
      <c r="E62" s="18" t="s">
        <v>511</v>
      </c>
      <c r="F62" s="18" t="s">
        <v>512</v>
      </c>
      <c r="G62" s="18" t="s">
        <v>513</v>
      </c>
      <c r="H62" s="18"/>
      <c r="I62" s="18"/>
      <c r="J62" s="20"/>
      <c r="K62" s="18" t="s">
        <v>514</v>
      </c>
      <c r="L62" s="18"/>
      <c r="M62" s="18"/>
      <c r="N62" s="1"/>
    </row>
    <row r="63" spans="1:14" ht="15" customHeight="1">
      <c r="A63" s="18" t="s">
        <v>515</v>
      </c>
      <c r="B63" s="18" t="s">
        <v>516</v>
      </c>
      <c r="C63" s="18" t="s">
        <v>517</v>
      </c>
      <c r="D63" s="18" t="s">
        <v>518</v>
      </c>
      <c r="E63" s="18" t="s">
        <v>519</v>
      </c>
      <c r="F63" s="18" t="s">
        <v>520</v>
      </c>
      <c r="G63" s="18"/>
      <c r="H63" s="18" t="s">
        <v>521</v>
      </c>
      <c r="I63" s="18"/>
      <c r="J63" s="20" t="s">
        <v>522</v>
      </c>
      <c r="K63" s="18" t="s">
        <v>56</v>
      </c>
      <c r="L63" s="18" t="s">
        <v>523</v>
      </c>
      <c r="M63" s="18" t="s">
        <v>524</v>
      </c>
      <c r="N63" s="1"/>
    </row>
    <row r="64" spans="1:14" ht="15" customHeight="1">
      <c r="A64" s="18" t="s">
        <v>525</v>
      </c>
      <c r="B64" s="19" t="s">
        <v>526</v>
      </c>
      <c r="C64" s="18" t="s">
        <v>527</v>
      </c>
      <c r="D64" s="18" t="s">
        <v>306</v>
      </c>
      <c r="E64" s="18" t="s">
        <v>528</v>
      </c>
      <c r="F64" s="18" t="s">
        <v>529</v>
      </c>
      <c r="G64" s="18" t="s">
        <v>530</v>
      </c>
      <c r="H64" s="18" t="s">
        <v>531</v>
      </c>
      <c r="I64" s="18"/>
      <c r="J64" s="20"/>
      <c r="K64" s="18" t="s">
        <v>532</v>
      </c>
      <c r="L64" s="18"/>
      <c r="M64" s="18"/>
      <c r="N64" s="1"/>
    </row>
    <row r="65" spans="1:14" ht="15" customHeight="1">
      <c r="A65" s="18" t="s">
        <v>533</v>
      </c>
      <c r="B65" s="19" t="s">
        <v>534</v>
      </c>
      <c r="C65" s="19" t="s">
        <v>535</v>
      </c>
      <c r="D65" s="19" t="s">
        <v>41</v>
      </c>
      <c r="E65" s="18" t="s">
        <v>536</v>
      </c>
      <c r="F65" s="18" t="s">
        <v>537</v>
      </c>
      <c r="G65" s="18" t="s">
        <v>538</v>
      </c>
      <c r="H65" s="18" t="s">
        <v>539</v>
      </c>
      <c r="I65" s="18"/>
      <c r="J65" s="20" t="s">
        <v>540</v>
      </c>
      <c r="K65" s="22" t="str">
        <f>HYPERLINK("http://www.williams.edu/","www.williams.edu")</f>
        <v>www.williams.edu</v>
      </c>
      <c r="L65" s="22" t="s">
        <v>541</v>
      </c>
      <c r="M65" s="18" t="s">
        <v>542</v>
      </c>
      <c r="N65" s="1"/>
    </row>
    <row r="66" spans="1:14" ht="15" customHeight="1">
      <c r="A66" s="1"/>
      <c r="B66" s="1"/>
      <c r="C66" s="1"/>
      <c r="D66" s="1"/>
      <c r="E66" s="4"/>
      <c r="F66" s="1"/>
      <c r="G66" s="1"/>
      <c r="H66" s="1"/>
      <c r="I66" s="1"/>
      <c r="J66" s="5"/>
      <c r="K66" s="1"/>
      <c r="L66" s="1"/>
      <c r="M66" s="1"/>
      <c r="N66" s="1"/>
    </row>
    <row r="67" spans="1:14" ht="15" customHeight="1">
      <c r="A67" s="1"/>
      <c r="B67" s="1"/>
      <c r="C67" s="1"/>
      <c r="D67" s="1"/>
      <c r="E67" s="4"/>
      <c r="F67" s="1"/>
      <c r="G67" s="1"/>
      <c r="H67" s="1"/>
      <c r="I67" s="1"/>
      <c r="J67" s="5"/>
      <c r="K67" s="1"/>
      <c r="L67" s="1"/>
      <c r="M67" s="1"/>
      <c r="N67" s="1"/>
    </row>
    <row r="68" spans="1:14" ht="15" customHeight="1">
      <c r="A68" s="1"/>
      <c r="B68" s="1"/>
      <c r="C68" s="1"/>
      <c r="D68" s="1"/>
      <c r="E68" s="4"/>
      <c r="F68" s="1"/>
      <c r="G68" s="1"/>
      <c r="H68" s="1"/>
      <c r="I68" s="1"/>
      <c r="J68" s="5"/>
      <c r="K68" s="1"/>
      <c r="L68" s="1"/>
      <c r="M68" s="1"/>
      <c r="N68" s="1"/>
    </row>
    <row r="69" spans="1:14" ht="15" customHeight="1">
      <c r="A69" s="1"/>
      <c r="B69" s="1"/>
      <c r="C69" s="1"/>
      <c r="D69" s="1"/>
      <c r="E69" s="4"/>
      <c r="F69" s="1"/>
      <c r="G69" s="1"/>
      <c r="H69" s="1"/>
      <c r="I69" s="1"/>
      <c r="J69" s="5"/>
      <c r="K69" s="1"/>
      <c r="L69" s="1"/>
      <c r="M69" s="1"/>
      <c r="N69" s="1"/>
    </row>
    <row r="70" spans="1:14" ht="15" customHeight="1">
      <c r="A70" s="1"/>
      <c r="B70" s="1"/>
      <c r="C70" s="1"/>
      <c r="D70" s="1"/>
      <c r="E70" s="4"/>
      <c r="F70" s="1"/>
      <c r="G70" s="1"/>
      <c r="H70" s="1"/>
      <c r="I70" s="1"/>
      <c r="J70" s="5"/>
      <c r="K70" s="1"/>
      <c r="L70" s="1"/>
      <c r="M70" s="1"/>
      <c r="N70" s="1"/>
    </row>
    <row r="71" spans="1:14" ht="15" customHeight="1">
      <c r="A71" s="1"/>
      <c r="B71" s="1"/>
      <c r="C71" s="1"/>
      <c r="D71" s="1"/>
      <c r="E71" s="4"/>
      <c r="F71" s="1"/>
      <c r="G71" s="1"/>
      <c r="H71" s="1"/>
      <c r="I71" s="1"/>
      <c r="J71" s="5"/>
      <c r="K71" s="1"/>
      <c r="L71" s="1"/>
      <c r="M71" s="1"/>
      <c r="N71" s="1"/>
    </row>
    <row r="72" spans="1:14" ht="15" customHeight="1">
      <c r="A72" s="1"/>
      <c r="B72" s="1"/>
      <c r="C72" s="1"/>
      <c r="D72" s="1"/>
      <c r="E72" s="4"/>
      <c r="F72" s="1"/>
      <c r="G72" s="1"/>
      <c r="H72" s="1"/>
      <c r="I72" s="1"/>
      <c r="J72" s="5"/>
      <c r="K72" s="1"/>
      <c r="L72" s="1"/>
      <c r="M72" s="1"/>
      <c r="N72" s="1"/>
    </row>
    <row r="73" spans="1:14" ht="15" customHeight="1">
      <c r="A73" s="1"/>
      <c r="B73" s="1"/>
      <c r="C73" s="1"/>
      <c r="D73" s="1"/>
      <c r="E73" s="4"/>
      <c r="F73" s="1"/>
      <c r="G73" s="1"/>
      <c r="H73" s="1"/>
      <c r="I73" s="1"/>
      <c r="J73" s="5"/>
      <c r="K73" s="1"/>
      <c r="L73" s="1"/>
      <c r="M73" s="1"/>
      <c r="N73" s="1"/>
    </row>
    <row r="74" spans="1:14" ht="15" customHeight="1">
      <c r="A74" s="1"/>
      <c r="B74" s="1"/>
      <c r="C74" s="1"/>
      <c r="D74" s="1"/>
      <c r="E74" s="4"/>
      <c r="F74" s="1"/>
      <c r="G74" s="1"/>
      <c r="H74" s="1"/>
      <c r="I74" s="1"/>
      <c r="J74" s="5"/>
      <c r="K74" s="1"/>
      <c r="L74" s="1"/>
      <c r="M74" s="1"/>
      <c r="N74" s="1"/>
    </row>
    <row r="75" spans="1:14" ht="15" customHeight="1">
      <c r="A75" s="1"/>
      <c r="B75" s="1"/>
      <c r="C75" s="1"/>
      <c r="D75" s="1"/>
      <c r="E75" s="4"/>
      <c r="F75" s="1"/>
      <c r="G75" s="1"/>
      <c r="H75" s="1"/>
      <c r="I75" s="1"/>
      <c r="J75" s="5"/>
      <c r="K75" s="1"/>
      <c r="L75" s="1"/>
      <c r="M75" s="1"/>
      <c r="N75" s="1"/>
    </row>
    <row r="76" spans="1:14" ht="15" customHeight="1">
      <c r="A76" s="1"/>
      <c r="B76" s="1"/>
      <c r="C76" s="1"/>
      <c r="D76" s="1"/>
      <c r="E76" s="4"/>
      <c r="F76" s="1"/>
      <c r="G76" s="1"/>
      <c r="H76" s="1"/>
      <c r="I76" s="1"/>
      <c r="J76" s="5"/>
      <c r="K76" s="1"/>
      <c r="L76" s="1"/>
      <c r="M76" s="1"/>
      <c r="N76" s="1"/>
    </row>
    <row r="77" spans="1:14" ht="15" customHeight="1">
      <c r="A77" s="1"/>
      <c r="B77" s="1"/>
      <c r="C77" s="1"/>
      <c r="D77" s="1"/>
      <c r="E77" s="4"/>
      <c r="F77" s="1"/>
      <c r="G77" s="1"/>
      <c r="H77" s="1"/>
      <c r="I77" s="1"/>
      <c r="J77" s="5"/>
      <c r="K77" s="1"/>
      <c r="L77" s="1"/>
      <c r="M77" s="1"/>
      <c r="N77" s="1"/>
    </row>
    <row r="78" spans="1:14" ht="15" customHeight="1">
      <c r="A78" s="1"/>
      <c r="B78" s="1"/>
      <c r="C78" s="1"/>
      <c r="D78" s="1"/>
      <c r="E78" s="4"/>
      <c r="F78" s="1"/>
      <c r="G78" s="1"/>
      <c r="H78" s="1"/>
      <c r="I78" s="1"/>
      <c r="J78" s="5"/>
      <c r="K78" s="1"/>
      <c r="L78" s="1"/>
      <c r="M78" s="1"/>
      <c r="N78" s="1"/>
    </row>
    <row r="79" spans="1:14" ht="15" customHeight="1">
      <c r="A79" s="1"/>
      <c r="B79" s="1"/>
      <c r="C79" s="1"/>
      <c r="D79" s="1"/>
      <c r="E79" s="4"/>
      <c r="F79" s="1"/>
      <c r="G79" s="1"/>
      <c r="H79" s="1"/>
      <c r="I79" s="1"/>
      <c r="J79" s="5"/>
      <c r="K79" s="1"/>
      <c r="L79" s="1"/>
      <c r="M79" s="1"/>
      <c r="N79" s="1"/>
    </row>
    <row r="80" spans="1:14" ht="15" customHeight="1">
      <c r="A80" s="1"/>
      <c r="B80" s="1"/>
      <c r="C80" s="1"/>
      <c r="D80" s="1"/>
      <c r="E80" s="4"/>
      <c r="F80" s="1"/>
      <c r="G80" s="1"/>
      <c r="H80" s="1"/>
      <c r="I80" s="1"/>
      <c r="J80" s="5"/>
      <c r="K80" s="1"/>
      <c r="L80" s="1"/>
      <c r="M80" s="1"/>
      <c r="N80" s="1"/>
    </row>
    <row r="81" spans="1:14" ht="15" customHeight="1">
      <c r="A81" s="1"/>
      <c r="B81" s="1"/>
      <c r="C81" s="1"/>
      <c r="D81" s="1"/>
      <c r="E81" s="4"/>
      <c r="F81" s="1"/>
      <c r="G81" s="1"/>
      <c r="H81" s="1"/>
      <c r="I81" s="1"/>
      <c r="J81" s="5"/>
      <c r="K81" s="1"/>
      <c r="L81" s="1"/>
      <c r="M81" s="1"/>
      <c r="N81" s="1"/>
    </row>
    <row r="82" spans="1:14" ht="15" customHeight="1">
      <c r="A82" s="1"/>
      <c r="B82" s="1"/>
      <c r="C82" s="1"/>
      <c r="D82" s="1"/>
      <c r="E82" s="4"/>
      <c r="F82" s="1"/>
      <c r="G82" s="1"/>
      <c r="H82" s="1"/>
      <c r="I82" s="1"/>
      <c r="J82" s="5"/>
      <c r="K82" s="1"/>
      <c r="L82" s="1"/>
      <c r="M82" s="1"/>
      <c r="N82" s="1"/>
    </row>
  </sheetData>
  <autoFilter ref="A7:N65"/>
  <mergeCells count="1">
    <mergeCell ref="A6:B6"/>
  </mergeCells>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29"/>
  <sheetViews>
    <sheetView topLeftCell="A64" workbookViewId="0">
      <selection activeCell="C77" sqref="C77"/>
    </sheetView>
  </sheetViews>
  <sheetFormatPr baseColWidth="10" defaultColWidth="8.83203125" defaultRowHeight="14" x14ac:dyDescent="0"/>
  <cols>
    <col min="1" max="1" width="14.33203125" style="11" customWidth="1"/>
    <col min="2" max="2" width="12.5" style="11" customWidth="1"/>
    <col min="3" max="3" width="16.1640625" style="11" customWidth="1"/>
    <col min="4" max="4" width="8.83203125" style="11"/>
    <col min="5" max="5" width="12.6640625" style="11" customWidth="1"/>
    <col min="6" max="6" width="19.83203125" style="15" customWidth="1"/>
    <col min="7" max="7" width="13.1640625" style="11" customWidth="1"/>
    <col min="8" max="8" width="11.5" style="11" bestFit="1" customWidth="1"/>
    <col min="9" max="9" width="12.5" style="11" customWidth="1"/>
    <col min="10" max="10" width="21.83203125" style="11" customWidth="1"/>
    <col min="11" max="11" width="18.6640625" style="11" customWidth="1"/>
    <col min="12" max="12" width="12.5" style="11" customWidth="1"/>
    <col min="13" max="13" width="14.33203125" style="11" customWidth="1"/>
    <col min="14" max="14" width="8.83203125" style="11"/>
    <col min="15" max="15" width="15" style="11" customWidth="1"/>
    <col min="16" max="16384" width="8.83203125" style="2"/>
  </cols>
  <sheetData>
    <row r="1" spans="6:6" hidden="1">
      <c r="F1" s="18" t="s">
        <v>38</v>
      </c>
    </row>
    <row r="2" spans="6:6" hidden="1">
      <c r="F2" s="18" t="s">
        <v>49</v>
      </c>
    </row>
    <row r="3" spans="6:6" hidden="1">
      <c r="F3" s="18" t="s">
        <v>58</v>
      </c>
    </row>
    <row r="4" spans="6:6" hidden="1">
      <c r="F4" s="18" t="s">
        <v>69</v>
      </c>
    </row>
    <row r="5" spans="6:6" hidden="1">
      <c r="F5" s="18" t="s">
        <v>78</v>
      </c>
    </row>
    <row r="6" spans="6:6" hidden="1">
      <c r="F6" s="18" t="s">
        <v>89</v>
      </c>
    </row>
    <row r="7" spans="6:6" hidden="1">
      <c r="F7" s="18" t="s">
        <v>98</v>
      </c>
    </row>
    <row r="8" spans="6:6" hidden="1">
      <c r="F8" s="18" t="s">
        <v>105</v>
      </c>
    </row>
    <row r="9" spans="6:6" hidden="1">
      <c r="F9" s="18" t="s">
        <v>116</v>
      </c>
    </row>
    <row r="10" spans="6:6" ht="28" hidden="1">
      <c r="F10" s="18" t="s">
        <v>128</v>
      </c>
    </row>
    <row r="11" spans="6:6" hidden="1">
      <c r="F11" s="18" t="s">
        <v>139</v>
      </c>
    </row>
    <row r="12" spans="6:6" hidden="1">
      <c r="F12" s="18" t="s">
        <v>19</v>
      </c>
    </row>
    <row r="13" spans="6:6" hidden="1">
      <c r="F13" s="18" t="s">
        <v>159</v>
      </c>
    </row>
    <row r="14" spans="6:6" hidden="1">
      <c r="F14" s="18" t="s">
        <v>26</v>
      </c>
    </row>
    <row r="15" spans="6:6" hidden="1">
      <c r="F15" s="18" t="s">
        <v>12</v>
      </c>
    </row>
    <row r="16" spans="6:6" hidden="1">
      <c r="F16" s="18" t="s">
        <v>186</v>
      </c>
    </row>
    <row r="17" spans="6:6" hidden="1">
      <c r="F17" s="18" t="s">
        <v>197</v>
      </c>
    </row>
    <row r="18" spans="6:6" ht="28" hidden="1">
      <c r="F18" s="18" t="s">
        <v>206</v>
      </c>
    </row>
    <row r="19" spans="6:6" ht="28" hidden="1">
      <c r="F19" s="18" t="s">
        <v>217</v>
      </c>
    </row>
    <row r="20" spans="6:6" hidden="1">
      <c r="F20" s="18" t="s">
        <v>225</v>
      </c>
    </row>
    <row r="21" spans="6:6" hidden="1">
      <c r="F21" s="18" t="s">
        <v>233</v>
      </c>
    </row>
    <row r="22" spans="6:6" hidden="1">
      <c r="F22" s="18" t="s">
        <v>241</v>
      </c>
    </row>
    <row r="23" spans="6:6" hidden="1">
      <c r="F23" s="18" t="s">
        <v>253</v>
      </c>
    </row>
    <row r="24" spans="6:6" hidden="1">
      <c r="F24" s="18" t="s">
        <v>262</v>
      </c>
    </row>
    <row r="25" spans="6:6" hidden="1">
      <c r="F25" s="18" t="s">
        <v>268</v>
      </c>
    </row>
    <row r="26" spans="6:6" hidden="1">
      <c r="F26" s="18" t="s">
        <v>277</v>
      </c>
    </row>
    <row r="27" spans="6:6" hidden="1">
      <c r="F27" s="18" t="s">
        <v>285</v>
      </c>
    </row>
    <row r="28" spans="6:6" hidden="1">
      <c r="F28" s="18" t="s">
        <v>295</v>
      </c>
    </row>
    <row r="29" spans="6:6" hidden="1">
      <c r="F29" s="18" t="s">
        <v>303</v>
      </c>
    </row>
    <row r="30" spans="6:6" hidden="1">
      <c r="F30" s="18" t="s">
        <v>313</v>
      </c>
    </row>
    <row r="31" spans="6:6" hidden="1">
      <c r="F31" s="18" t="s">
        <v>319</v>
      </c>
    </row>
    <row r="32" spans="6:6" hidden="1">
      <c r="F32" s="18" t="s">
        <v>330</v>
      </c>
    </row>
    <row r="33" spans="6:6" hidden="1">
      <c r="F33" s="18" t="s">
        <v>339</v>
      </c>
    </row>
    <row r="34" spans="6:6" hidden="1">
      <c r="F34" s="18" t="s">
        <v>349</v>
      </c>
    </row>
    <row r="35" spans="6:6" hidden="1">
      <c r="F35" s="18" t="s">
        <v>356</v>
      </c>
    </row>
    <row r="36" spans="6:6" hidden="1">
      <c r="F36" s="18" t="s">
        <v>362</v>
      </c>
    </row>
    <row r="37" spans="6:6" hidden="1">
      <c r="F37" s="18" t="s">
        <v>370</v>
      </c>
    </row>
    <row r="38" spans="6:6" hidden="1">
      <c r="F38" s="18" t="s">
        <v>375</v>
      </c>
    </row>
    <row r="39" spans="6:6" ht="28" hidden="1">
      <c r="F39" s="18" t="s">
        <v>382</v>
      </c>
    </row>
    <row r="40" spans="6:6" hidden="1">
      <c r="F40" s="18" t="s">
        <v>392</v>
      </c>
    </row>
    <row r="41" spans="6:6" hidden="1">
      <c r="F41" s="18" t="s">
        <v>399</v>
      </c>
    </row>
    <row r="42" spans="6:6" hidden="1">
      <c r="F42" s="18" t="s">
        <v>409</v>
      </c>
    </row>
    <row r="43" spans="6:6" hidden="1">
      <c r="F43" s="18" t="s">
        <v>413</v>
      </c>
    </row>
    <row r="44" spans="6:6" hidden="1">
      <c r="F44" s="18" t="s">
        <v>422</v>
      </c>
    </row>
    <row r="45" spans="6:6" hidden="1">
      <c r="F45" s="18" t="s">
        <v>430</v>
      </c>
    </row>
    <row r="46" spans="6:6" hidden="1">
      <c r="F46" s="18" t="s">
        <v>439</v>
      </c>
    </row>
    <row r="47" spans="6:6" hidden="1">
      <c r="F47" s="18" t="s">
        <v>448</v>
      </c>
    </row>
    <row r="48" spans="6:6" hidden="1">
      <c r="F48" s="18" t="s">
        <v>457</v>
      </c>
    </row>
    <row r="49" spans="1:15" hidden="1">
      <c r="F49" s="18" t="s">
        <v>462</v>
      </c>
    </row>
    <row r="50" spans="1:15" hidden="1">
      <c r="F50" s="18" t="s">
        <v>468</v>
      </c>
    </row>
    <row r="51" spans="1:15" hidden="1">
      <c r="F51" s="18" t="s">
        <v>479</v>
      </c>
    </row>
    <row r="52" spans="1:15" ht="28" hidden="1">
      <c r="F52" s="18" t="s">
        <v>487</v>
      </c>
    </row>
    <row r="53" spans="1:15" hidden="1">
      <c r="F53" s="18" t="s">
        <v>494</v>
      </c>
    </row>
    <row r="54" spans="1:15" hidden="1">
      <c r="F54" s="18" t="s">
        <v>498</v>
      </c>
    </row>
    <row r="55" spans="1:15" hidden="1">
      <c r="F55" s="18" t="s">
        <v>508</v>
      </c>
    </row>
    <row r="56" spans="1:15" hidden="1">
      <c r="F56" s="18" t="s">
        <v>515</v>
      </c>
    </row>
    <row r="57" spans="1:15" hidden="1">
      <c r="F57" s="18" t="s">
        <v>525</v>
      </c>
    </row>
    <row r="58" spans="1:15" hidden="1">
      <c r="F58" s="18" t="s">
        <v>533</v>
      </c>
    </row>
    <row r="59" spans="1:15" hidden="1"/>
    <row r="60" spans="1:15" hidden="1"/>
    <row r="61" spans="1:15" ht="28" hidden="1">
      <c r="G61" s="11" t="s">
        <v>13</v>
      </c>
      <c r="L61" s="11" t="s">
        <v>11</v>
      </c>
      <c r="M61" s="11" t="s">
        <v>14</v>
      </c>
      <c r="N61" s="11" t="s">
        <v>573</v>
      </c>
      <c r="O61" s="11" t="s">
        <v>573</v>
      </c>
    </row>
    <row r="62" spans="1:15" ht="28" hidden="1">
      <c r="G62" s="11" t="s">
        <v>575</v>
      </c>
      <c r="L62" s="11" t="s">
        <v>18</v>
      </c>
      <c r="M62" s="11" t="s">
        <v>555</v>
      </c>
      <c r="N62" s="11" t="s">
        <v>574</v>
      </c>
      <c r="O62" s="11" t="s">
        <v>574</v>
      </c>
    </row>
    <row r="63" spans="1:15" hidden="1">
      <c r="G63" s="11" t="s">
        <v>410</v>
      </c>
      <c r="L63" s="11" t="s">
        <v>572</v>
      </c>
    </row>
    <row r="64" spans="1:15" s="28" customFormat="1" ht="28">
      <c r="A64" s="26" t="s">
        <v>576</v>
      </c>
      <c r="B64" s="26" t="s">
        <v>0</v>
      </c>
      <c r="C64" s="26" t="s">
        <v>1</v>
      </c>
      <c r="D64" s="26" t="s">
        <v>2</v>
      </c>
      <c r="E64" s="26" t="s">
        <v>3</v>
      </c>
      <c r="F64" s="26" t="s">
        <v>4</v>
      </c>
      <c r="G64" s="26" t="s">
        <v>5</v>
      </c>
      <c r="H64" s="26" t="s">
        <v>6</v>
      </c>
      <c r="I64" s="27" t="s">
        <v>7</v>
      </c>
      <c r="J64" s="26" t="s">
        <v>8</v>
      </c>
      <c r="K64" s="26" t="s">
        <v>577</v>
      </c>
      <c r="L64" s="26" t="s">
        <v>656</v>
      </c>
      <c r="M64" s="26" t="s">
        <v>655</v>
      </c>
      <c r="N64" s="26" t="s">
        <v>9</v>
      </c>
      <c r="O64" s="26" t="s">
        <v>10</v>
      </c>
    </row>
    <row r="65" spans="1:15" s="14" customFormat="1" ht="56">
      <c r="A65" s="16">
        <f>VLOOKUP('Diversity Overnight App Tracker'!B65,'Senior List'!A1:N32,4,FALSE)</f>
        <v>22040008</v>
      </c>
      <c r="B65" s="16" t="s">
        <v>625</v>
      </c>
      <c r="C65" s="16" t="s">
        <v>626</v>
      </c>
      <c r="D65" s="16">
        <f>VLOOKUP(B65,'Senior List'!A1:N32,6, FALSE)</f>
        <v>1.8819999999999999</v>
      </c>
      <c r="E65" s="16">
        <f>VLOOKUP(C65,'Senior List'!B1:$O$32,12, FALSE)</f>
        <v>910</v>
      </c>
      <c r="F65" s="16" t="s">
        <v>38</v>
      </c>
      <c r="G65" s="16" t="s">
        <v>13</v>
      </c>
      <c r="H65" s="16"/>
      <c r="I65" s="16"/>
      <c r="J65" s="16" t="str">
        <f>VLOOKUP(F65,'Master List'!A7:$M$65, 10, FALSE)</f>
        <v>August 15, 2012, at 4:30 p.m. (EST) with a priority deadline of August 1, 2012 for both deadlines</v>
      </c>
      <c r="K65" s="17">
        <v>41132</v>
      </c>
      <c r="L65" s="16" t="s">
        <v>572</v>
      </c>
      <c r="M65" s="16"/>
      <c r="N65" s="16" t="s">
        <v>573</v>
      </c>
      <c r="O65" s="16" t="s">
        <v>573</v>
      </c>
    </row>
    <row r="66" spans="1:15" ht="56">
      <c r="A66" s="11">
        <f>VLOOKUP('Diversity Overnight App Tracker'!B66,'Senior List'!A2:N33,4,FALSE)</f>
        <v>22040008</v>
      </c>
      <c r="B66" s="11" t="s">
        <v>625</v>
      </c>
      <c r="C66" s="11" t="s">
        <v>626</v>
      </c>
      <c r="D66" s="11">
        <f>VLOOKUP(B66,'Senior List'!A2:N33,6, FALSE)</f>
        <v>1.8819999999999999</v>
      </c>
      <c r="E66" s="16">
        <f>VLOOKUP(C66,'Senior List'!B2:$O$32,12, FALSE)</f>
        <v>910</v>
      </c>
      <c r="F66" s="15" t="s">
        <v>58</v>
      </c>
      <c r="J66" s="16" t="str">
        <f>VLOOKUP(F66,'Master List'!A8:$M$65, 10, FALSE)</f>
        <v>Prologue I Deadline: September 7, 2012_x000D_Prologue II Deadline: October 1, 2012</v>
      </c>
    </row>
    <row r="67" spans="1:15" ht="28">
      <c r="A67" s="11">
        <f>VLOOKUP('Diversity Overnight App Tracker'!B67,'Senior List'!A3:N34,4,FALSE)</f>
        <v>22040008</v>
      </c>
      <c r="B67" s="11" t="s">
        <v>625</v>
      </c>
      <c r="C67" s="11" t="s">
        <v>626</v>
      </c>
      <c r="D67" s="11">
        <f>VLOOKUP(B67,'Senior List'!A3:N34,6, FALSE)</f>
        <v>1.8819999999999999</v>
      </c>
      <c r="E67" s="16">
        <f>VLOOKUP(C67,'Senior List'!B3:$O$32,12, FALSE)</f>
        <v>910</v>
      </c>
      <c r="F67" s="15" t="s">
        <v>78</v>
      </c>
      <c r="J67" s="16" t="str">
        <f>VLOOKUP(F67,'Master List'!A9:$M$65, 10, FALSE)</f>
        <v>Session1: Aug 24 Session2: Sept 28</v>
      </c>
    </row>
    <row r="68" spans="1:15">
      <c r="A68" s="11" t="e">
        <f>VLOOKUP('Diversity Overnight App Tracker'!B68,'Senior List'!A4:N35,4,FALSE)</f>
        <v>#N/A</v>
      </c>
      <c r="D68" s="11" t="e">
        <f>VLOOKUP(B68,'Senior List'!A4:N35,6, FALSE)</f>
        <v>#N/A</v>
      </c>
      <c r="E68" s="16" t="e">
        <f>VLOOKUP(C68,'Senior List'!B4:$O$32,12, FALSE)</f>
        <v>#N/A</v>
      </c>
      <c r="J68" s="16" t="e">
        <f>VLOOKUP(F68,'Master List'!A10:$M$65, 10, FALSE)</f>
        <v>#N/A</v>
      </c>
    </row>
    <row r="69" spans="1:15">
      <c r="A69" s="11" t="e">
        <f>VLOOKUP('Diversity Overnight App Tracker'!B69,'Senior List'!A5:N36,4,FALSE)</f>
        <v>#N/A</v>
      </c>
      <c r="D69" s="11" t="e">
        <f>VLOOKUP(B69,'Senior List'!A5:N36,6, FALSE)</f>
        <v>#N/A</v>
      </c>
      <c r="E69" s="16" t="e">
        <f>VLOOKUP(C69,'Senior List'!B5:$O$32,12, FALSE)</f>
        <v>#N/A</v>
      </c>
      <c r="J69" s="16" t="e">
        <f>VLOOKUP(F69,'Master List'!A11:$M$65, 10, FALSE)</f>
        <v>#N/A</v>
      </c>
    </row>
    <row r="70" spans="1:15">
      <c r="A70" s="11" t="e">
        <f>VLOOKUP('Diversity Overnight App Tracker'!B70,'Senior List'!A6:N37,4,FALSE)</f>
        <v>#N/A</v>
      </c>
      <c r="D70" s="11" t="e">
        <f>VLOOKUP(B70,'Senior List'!A6:N37,6, FALSE)</f>
        <v>#N/A</v>
      </c>
      <c r="E70" s="16" t="e">
        <f>VLOOKUP(C70,'Senior List'!B6:$O$32,12, FALSE)</f>
        <v>#N/A</v>
      </c>
      <c r="J70" s="16" t="e">
        <f>VLOOKUP(F70,'Master List'!A12:$M$65, 10, FALSE)</f>
        <v>#N/A</v>
      </c>
    </row>
    <row r="71" spans="1:15">
      <c r="A71" s="11" t="e">
        <f>VLOOKUP('Diversity Overnight App Tracker'!B71,'Senior List'!A7:N38,4,FALSE)</f>
        <v>#N/A</v>
      </c>
      <c r="D71" s="11" t="e">
        <f>VLOOKUP(B71,'Senior List'!A7:N38,6, FALSE)</f>
        <v>#N/A</v>
      </c>
      <c r="E71" s="16" t="e">
        <f>VLOOKUP(C71,'Senior List'!B7:$O$32,12, FALSE)</f>
        <v>#N/A</v>
      </c>
      <c r="J71" s="16" t="e">
        <f>VLOOKUP(F71,'Master List'!A13:$M$65, 10, FALSE)</f>
        <v>#N/A</v>
      </c>
    </row>
    <row r="72" spans="1:15">
      <c r="A72" s="11" t="e">
        <f>VLOOKUP('Diversity Overnight App Tracker'!B72,'Senior List'!A8:N39,4,FALSE)</f>
        <v>#N/A</v>
      </c>
      <c r="D72" s="11" t="e">
        <f>VLOOKUP(B72,'Senior List'!A8:N39,6, FALSE)</f>
        <v>#N/A</v>
      </c>
      <c r="E72" s="16" t="e">
        <f>VLOOKUP(C72,'Senior List'!B8:$O$32,12, FALSE)</f>
        <v>#N/A</v>
      </c>
      <c r="J72" s="16" t="e">
        <f>VLOOKUP(F72,'Master List'!A14:$M$65, 10, FALSE)</f>
        <v>#N/A</v>
      </c>
    </row>
    <row r="73" spans="1:15">
      <c r="A73" s="11" t="e">
        <f>VLOOKUP('Diversity Overnight App Tracker'!B73,'Senior List'!A9:N40,4,FALSE)</f>
        <v>#N/A</v>
      </c>
      <c r="D73" s="11" t="e">
        <f>VLOOKUP(B73,'Senior List'!A9:N40,6, FALSE)</f>
        <v>#N/A</v>
      </c>
      <c r="E73" s="16" t="e">
        <f>VLOOKUP(C73,'Senior List'!B9:$O$32,12, FALSE)</f>
        <v>#N/A</v>
      </c>
      <c r="J73" s="16" t="e">
        <f>VLOOKUP(F73,'Master List'!A15:$M$65, 10, FALSE)</f>
        <v>#N/A</v>
      </c>
    </row>
    <row r="74" spans="1:15">
      <c r="A74" s="11" t="e">
        <f>VLOOKUP('Diversity Overnight App Tracker'!B74,'Senior List'!A10:N41,4,FALSE)</f>
        <v>#N/A</v>
      </c>
      <c r="D74" s="11" t="e">
        <f>VLOOKUP(B74,'Senior List'!A10:N41,6, FALSE)</f>
        <v>#N/A</v>
      </c>
      <c r="E74" s="16" t="e">
        <f>VLOOKUP(C74,'Senior List'!B10:$O$32,12, FALSE)</f>
        <v>#N/A</v>
      </c>
      <c r="J74" s="16" t="e">
        <f>VLOOKUP(F74,'Master List'!A16:$M$65, 10, FALSE)</f>
        <v>#N/A</v>
      </c>
    </row>
    <row r="75" spans="1:15">
      <c r="A75" s="11" t="e">
        <f>VLOOKUP('Diversity Overnight App Tracker'!B75,'Senior List'!A11:N42,4,FALSE)</f>
        <v>#N/A</v>
      </c>
      <c r="D75" s="11" t="e">
        <f>VLOOKUP(B75,'Senior List'!A11:N42,6, FALSE)</f>
        <v>#N/A</v>
      </c>
      <c r="E75" s="16" t="e">
        <f>VLOOKUP(C75,'Senior List'!B11:$O$32,12, FALSE)</f>
        <v>#N/A</v>
      </c>
      <c r="J75" s="16" t="e">
        <f>VLOOKUP(F75,'Master List'!A17:$M$65, 10, FALSE)</f>
        <v>#N/A</v>
      </c>
    </row>
    <row r="76" spans="1:15">
      <c r="A76" s="11" t="e">
        <f>VLOOKUP('Diversity Overnight App Tracker'!B76,'Senior List'!A12:N43,4,FALSE)</f>
        <v>#N/A</v>
      </c>
      <c r="D76" s="11" t="e">
        <f>VLOOKUP(B76,'Senior List'!A12:N43,6, FALSE)</f>
        <v>#N/A</v>
      </c>
      <c r="E76" s="16" t="e">
        <f>VLOOKUP(C76,'Senior List'!B12:$O$32,12, FALSE)</f>
        <v>#N/A</v>
      </c>
      <c r="J76" s="16" t="e">
        <f>VLOOKUP(F76,'Master List'!A18:$M$65, 10, FALSE)</f>
        <v>#N/A</v>
      </c>
    </row>
    <row r="77" spans="1:15">
      <c r="A77" s="11" t="e">
        <f>VLOOKUP('Diversity Overnight App Tracker'!B77,'Senior List'!A13:N44,4,FALSE)</f>
        <v>#N/A</v>
      </c>
      <c r="D77" s="11" t="e">
        <f>VLOOKUP(B77,'Senior List'!A13:N44,6, FALSE)</f>
        <v>#N/A</v>
      </c>
      <c r="E77" s="16" t="e">
        <f>VLOOKUP(C77,'Senior List'!B13:$O$32,12, FALSE)</f>
        <v>#N/A</v>
      </c>
      <c r="J77" s="16" t="e">
        <f>VLOOKUP(F77,'Master List'!A19:$M$65, 10, FALSE)</f>
        <v>#N/A</v>
      </c>
    </row>
    <row r="78" spans="1:15">
      <c r="A78" s="11" t="e">
        <f>VLOOKUP('Diversity Overnight App Tracker'!B78,'Senior List'!A14:N45,4,FALSE)</f>
        <v>#N/A</v>
      </c>
      <c r="D78" s="11" t="e">
        <f>VLOOKUP(B78,'Senior List'!A14:N45,6, FALSE)</f>
        <v>#N/A</v>
      </c>
      <c r="E78" s="16" t="e">
        <f>VLOOKUP(C78,'Senior List'!B14:$O$32,12, FALSE)</f>
        <v>#N/A</v>
      </c>
      <c r="J78" s="16" t="e">
        <f>VLOOKUP(F78,'Master List'!A20:$M$65, 10, FALSE)</f>
        <v>#N/A</v>
      </c>
    </row>
    <row r="79" spans="1:15">
      <c r="A79" s="11" t="e">
        <f>VLOOKUP('Diversity Overnight App Tracker'!B79,'Senior List'!A15:N46,4,FALSE)</f>
        <v>#N/A</v>
      </c>
      <c r="D79" s="11" t="e">
        <f>VLOOKUP(B79,'Senior List'!A15:N46,6, FALSE)</f>
        <v>#N/A</v>
      </c>
      <c r="E79" s="16" t="e">
        <f>VLOOKUP(C79,'Senior List'!B15:$O$32,12, FALSE)</f>
        <v>#N/A</v>
      </c>
      <c r="J79" s="16" t="e">
        <f>VLOOKUP(F79,'Master List'!A21:$M$65, 10, FALSE)</f>
        <v>#N/A</v>
      </c>
    </row>
    <row r="80" spans="1:15">
      <c r="A80" s="11" t="e">
        <f>VLOOKUP('Diversity Overnight App Tracker'!B80,'Senior List'!A16:N47,4,FALSE)</f>
        <v>#N/A</v>
      </c>
      <c r="D80" s="11" t="e">
        <f>VLOOKUP(B80,'Senior List'!A16:N47,6, FALSE)</f>
        <v>#N/A</v>
      </c>
      <c r="E80" s="16" t="e">
        <f>VLOOKUP(C80,'Senior List'!B16:$O$32,12, FALSE)</f>
        <v>#N/A</v>
      </c>
      <c r="J80" s="16" t="e">
        <f>VLOOKUP(F80,'Master List'!A22:$M$65, 10, FALSE)</f>
        <v>#N/A</v>
      </c>
    </row>
    <row r="81" spans="1:10">
      <c r="A81" s="11" t="e">
        <f>VLOOKUP('Diversity Overnight App Tracker'!B81,'Senior List'!A17:N48,4,FALSE)</f>
        <v>#N/A</v>
      </c>
      <c r="D81" s="11" t="e">
        <f>VLOOKUP(B81,'Senior List'!A17:N48,6, FALSE)</f>
        <v>#N/A</v>
      </c>
      <c r="E81" s="16" t="e">
        <f>VLOOKUP(C81,'Senior List'!B17:$O$32,12, FALSE)</f>
        <v>#N/A</v>
      </c>
      <c r="J81" s="16" t="e">
        <f>VLOOKUP(F81,'Master List'!A23:$M$65, 10, FALSE)</f>
        <v>#N/A</v>
      </c>
    </row>
    <row r="82" spans="1:10">
      <c r="A82" s="11" t="e">
        <f>VLOOKUP('Diversity Overnight App Tracker'!B82,'Senior List'!A18:N49,4,FALSE)</f>
        <v>#N/A</v>
      </c>
      <c r="D82" s="11" t="e">
        <f>VLOOKUP(B82,'Senior List'!A18:N49,6, FALSE)</f>
        <v>#N/A</v>
      </c>
      <c r="E82" s="16" t="e">
        <f>VLOOKUP(C82,'Senior List'!B18:$O$32,12, FALSE)</f>
        <v>#N/A</v>
      </c>
      <c r="J82" s="16" t="e">
        <f>VLOOKUP(F82,'Master List'!A24:$M$65, 10, FALSE)</f>
        <v>#N/A</v>
      </c>
    </row>
    <row r="83" spans="1:10">
      <c r="A83" s="11" t="e">
        <f>VLOOKUP('Diversity Overnight App Tracker'!B83,'Senior List'!A19:N50,4,FALSE)</f>
        <v>#N/A</v>
      </c>
      <c r="D83" s="11" t="e">
        <f>VLOOKUP(B83,'Senior List'!A19:N50,6, FALSE)</f>
        <v>#N/A</v>
      </c>
      <c r="E83" s="16" t="e">
        <f>VLOOKUP(C83,'Senior List'!B19:$O$32,12, FALSE)</f>
        <v>#N/A</v>
      </c>
      <c r="J83" s="16" t="e">
        <f>VLOOKUP(F83,'Master List'!A25:$M$65, 10, FALSE)</f>
        <v>#N/A</v>
      </c>
    </row>
    <row r="84" spans="1:10">
      <c r="A84" s="11" t="e">
        <f>VLOOKUP('Diversity Overnight App Tracker'!B84,'Senior List'!A20:N51,4,FALSE)</f>
        <v>#N/A</v>
      </c>
      <c r="D84" s="11" t="e">
        <f>VLOOKUP(B84,'Senior List'!A20:N51,6, FALSE)</f>
        <v>#N/A</v>
      </c>
      <c r="E84" s="16" t="e">
        <f>VLOOKUP(C84,'Senior List'!B20:$O$32,12, FALSE)</f>
        <v>#N/A</v>
      </c>
      <c r="J84" s="16" t="e">
        <f>VLOOKUP(F84,'Master List'!A26:$M$65, 10, FALSE)</f>
        <v>#N/A</v>
      </c>
    </row>
    <row r="85" spans="1:10">
      <c r="A85" s="11" t="e">
        <f>VLOOKUP('Diversity Overnight App Tracker'!B85,'Senior List'!A21:N52,4,FALSE)</f>
        <v>#N/A</v>
      </c>
      <c r="D85" s="11" t="e">
        <f>VLOOKUP(B85,'Senior List'!A21:N52,6, FALSE)</f>
        <v>#N/A</v>
      </c>
      <c r="E85" s="16" t="e">
        <f>VLOOKUP(C85,'Senior List'!B21:$O$32,12, FALSE)</f>
        <v>#N/A</v>
      </c>
      <c r="J85" s="16" t="e">
        <f>VLOOKUP(F85,'Master List'!A27:$M$65, 10, FALSE)</f>
        <v>#N/A</v>
      </c>
    </row>
    <row r="86" spans="1:10">
      <c r="A86" s="11" t="e">
        <f>VLOOKUP('Diversity Overnight App Tracker'!B86,'Senior List'!A22:N53,4,FALSE)</f>
        <v>#N/A</v>
      </c>
      <c r="D86" s="11" t="e">
        <f>VLOOKUP(B86,'Senior List'!A22:N53,6, FALSE)</f>
        <v>#N/A</v>
      </c>
      <c r="E86" s="16" t="e">
        <f>VLOOKUP(C86,'Senior List'!B22:$O$32,12, FALSE)</f>
        <v>#N/A</v>
      </c>
      <c r="J86" s="16" t="e">
        <f>VLOOKUP(F86,'Master List'!A28:$M$65, 10, FALSE)</f>
        <v>#N/A</v>
      </c>
    </row>
    <row r="87" spans="1:10">
      <c r="A87" s="11" t="e">
        <f>VLOOKUP('Diversity Overnight App Tracker'!B87,'Senior List'!A23:N54,4,FALSE)</f>
        <v>#N/A</v>
      </c>
      <c r="D87" s="11" t="e">
        <f>VLOOKUP(B87,'Senior List'!A23:N54,6, FALSE)</f>
        <v>#N/A</v>
      </c>
      <c r="E87" s="16" t="e">
        <f>VLOOKUP(C87,'Senior List'!B23:$O$32,12, FALSE)</f>
        <v>#N/A</v>
      </c>
      <c r="J87" s="16" t="e">
        <f>VLOOKUP(F87,'Master List'!A29:$M$65, 10, FALSE)</f>
        <v>#N/A</v>
      </c>
    </row>
    <row r="88" spans="1:10">
      <c r="A88" s="11" t="e">
        <f>VLOOKUP('Diversity Overnight App Tracker'!B88,'Senior List'!A24:N55,4,FALSE)</f>
        <v>#N/A</v>
      </c>
      <c r="D88" s="11" t="e">
        <f>VLOOKUP(B88,'Senior List'!A24:N55,6, FALSE)</f>
        <v>#N/A</v>
      </c>
      <c r="E88" s="16" t="e">
        <f>VLOOKUP(C88,'Senior List'!B24:$O$32,12, FALSE)</f>
        <v>#N/A</v>
      </c>
      <c r="J88" s="16" t="e">
        <f>VLOOKUP(F88,'Master List'!A30:$M$65, 10, FALSE)</f>
        <v>#N/A</v>
      </c>
    </row>
    <row r="89" spans="1:10">
      <c r="A89" s="11" t="e">
        <f>VLOOKUP('Diversity Overnight App Tracker'!B89,'Senior List'!A25:N56,4,FALSE)</f>
        <v>#N/A</v>
      </c>
      <c r="D89" s="11" t="e">
        <f>VLOOKUP(B89,'Senior List'!A25:N56,6, FALSE)</f>
        <v>#N/A</v>
      </c>
      <c r="E89" s="16" t="e">
        <f>VLOOKUP(C89,'Senior List'!B25:$O$32,12, FALSE)</f>
        <v>#N/A</v>
      </c>
      <c r="J89" s="16" t="e">
        <f>VLOOKUP(F89,'Master List'!A31:$M$65, 10, FALSE)</f>
        <v>#N/A</v>
      </c>
    </row>
    <row r="90" spans="1:10">
      <c r="A90" s="11" t="e">
        <f>VLOOKUP('Diversity Overnight App Tracker'!B90,'Senior List'!A26:N57,4,FALSE)</f>
        <v>#N/A</v>
      </c>
      <c r="D90" s="11" t="e">
        <f>VLOOKUP(B90,'Senior List'!A26:N57,6, FALSE)</f>
        <v>#N/A</v>
      </c>
      <c r="E90" s="16" t="e">
        <f>VLOOKUP(C90,'Senior List'!B26:$O$32,12, FALSE)</f>
        <v>#N/A</v>
      </c>
      <c r="J90" s="16" t="e">
        <f>VLOOKUP(F90,'Master List'!A32:$M$65, 10, FALSE)</f>
        <v>#N/A</v>
      </c>
    </row>
    <row r="91" spans="1:10">
      <c r="A91" s="11" t="e">
        <f>VLOOKUP('Diversity Overnight App Tracker'!B91,'Senior List'!A27:N58,4,FALSE)</f>
        <v>#N/A</v>
      </c>
      <c r="D91" s="11" t="e">
        <f>VLOOKUP(B91,'Senior List'!A27:N58,6, FALSE)</f>
        <v>#N/A</v>
      </c>
      <c r="E91" s="16" t="e">
        <f>VLOOKUP(C91,'Senior List'!B27:$O$32,12, FALSE)</f>
        <v>#N/A</v>
      </c>
      <c r="J91" s="16" t="e">
        <f>VLOOKUP(F91,'Master List'!A33:$M$65, 10, FALSE)</f>
        <v>#N/A</v>
      </c>
    </row>
    <row r="92" spans="1:10">
      <c r="A92" s="11" t="e">
        <f>VLOOKUP('Diversity Overnight App Tracker'!B92,'Senior List'!A28:N59,4,FALSE)</f>
        <v>#N/A</v>
      </c>
      <c r="D92" s="11" t="e">
        <f>VLOOKUP(B92,'Senior List'!A28:N59,6, FALSE)</f>
        <v>#N/A</v>
      </c>
      <c r="E92" s="16" t="e">
        <f>VLOOKUP(C92,'Senior List'!B28:$O$32,12, FALSE)</f>
        <v>#N/A</v>
      </c>
      <c r="J92" s="16" t="e">
        <f>VLOOKUP(F92,'Master List'!A34:$M$65, 10, FALSE)</f>
        <v>#N/A</v>
      </c>
    </row>
    <row r="93" spans="1:10">
      <c r="A93" s="11" t="e">
        <f>VLOOKUP('Diversity Overnight App Tracker'!B93,'Senior List'!A29:N60,4,FALSE)</f>
        <v>#N/A</v>
      </c>
      <c r="D93" s="11" t="e">
        <f>VLOOKUP(B93,'Senior List'!A29:N60,6, FALSE)</f>
        <v>#N/A</v>
      </c>
      <c r="E93" s="16" t="e">
        <f>VLOOKUP(C93,'Senior List'!B29:$O$32,12, FALSE)</f>
        <v>#N/A</v>
      </c>
      <c r="J93" s="16" t="e">
        <f>VLOOKUP(F93,'Master List'!A35:$M$65, 10, FALSE)</f>
        <v>#N/A</v>
      </c>
    </row>
    <row r="94" spans="1:10">
      <c r="A94" s="11" t="e">
        <f>VLOOKUP('Diversity Overnight App Tracker'!B94,'Senior List'!A30:N61,4,FALSE)</f>
        <v>#N/A</v>
      </c>
      <c r="D94" s="11" t="e">
        <f>VLOOKUP(B94,'Senior List'!A30:N61,6, FALSE)</f>
        <v>#N/A</v>
      </c>
      <c r="E94" s="16" t="e">
        <f>VLOOKUP(C94,'Senior List'!B30:$O$32,12, FALSE)</f>
        <v>#N/A</v>
      </c>
      <c r="J94" s="16" t="e">
        <f>VLOOKUP(F94,'Master List'!A36:$M$65, 10, FALSE)</f>
        <v>#N/A</v>
      </c>
    </row>
    <row r="95" spans="1:10">
      <c r="A95" s="11" t="e">
        <f>VLOOKUP('Diversity Overnight App Tracker'!B95,'Senior List'!A31:N62,4,FALSE)</f>
        <v>#N/A</v>
      </c>
      <c r="D95" s="11" t="e">
        <f>VLOOKUP(B95,'Senior List'!A31:N62,6, FALSE)</f>
        <v>#N/A</v>
      </c>
      <c r="E95" s="16" t="e">
        <f>VLOOKUP(C95,'Senior List'!B31:$O$32,12, FALSE)</f>
        <v>#N/A</v>
      </c>
      <c r="J95" s="16" t="e">
        <f>VLOOKUP(F95,'Master List'!A37:$M$65, 10, FALSE)</f>
        <v>#N/A</v>
      </c>
    </row>
    <row r="96" spans="1:10">
      <c r="A96" s="11" t="e">
        <f>VLOOKUP('Diversity Overnight App Tracker'!B96,'Senior List'!A32:N63,4,FALSE)</f>
        <v>#N/A</v>
      </c>
      <c r="D96" s="11" t="e">
        <f>VLOOKUP(B96,'Senior List'!A32:N63,6, FALSE)</f>
        <v>#N/A</v>
      </c>
      <c r="E96" s="16" t="e">
        <f>VLOOKUP(C96,'Senior List'!B32:$O$32,12, FALSE)</f>
        <v>#N/A</v>
      </c>
      <c r="J96" s="16" t="e">
        <f>VLOOKUP(F96,'Master List'!A38:$M$65, 10, FALSE)</f>
        <v>#N/A</v>
      </c>
    </row>
    <row r="97" spans="1:10">
      <c r="A97" s="11" t="e">
        <f>VLOOKUP('Diversity Overnight App Tracker'!B97,'Senior List'!A33:N64,4,FALSE)</f>
        <v>#N/A</v>
      </c>
      <c r="D97" s="11" t="e">
        <f>VLOOKUP(B97,'Senior List'!A33:N64,6, FALSE)</f>
        <v>#N/A</v>
      </c>
      <c r="E97" s="16" t="e">
        <f>VLOOKUP(C97,'Senior List'!B$32:$O33,12, FALSE)</f>
        <v>#N/A</v>
      </c>
      <c r="J97" s="16" t="e">
        <f>VLOOKUP(F97,'Master List'!A39:$M$65, 10, FALSE)</f>
        <v>#N/A</v>
      </c>
    </row>
    <row r="98" spans="1:10">
      <c r="A98" s="11" t="e">
        <f>VLOOKUP('Diversity Overnight App Tracker'!B98,'Senior List'!A34:N65,4,FALSE)</f>
        <v>#N/A</v>
      </c>
      <c r="D98" s="11" t="e">
        <f>VLOOKUP(B98,'Senior List'!A34:N65,6, FALSE)</f>
        <v>#N/A</v>
      </c>
      <c r="E98" s="16" t="e">
        <f>VLOOKUP(C98,'Senior List'!B$32:$O34,12, FALSE)</f>
        <v>#N/A</v>
      </c>
      <c r="J98" s="16" t="e">
        <f>VLOOKUP(F98,'Master List'!A40:$M$65, 10, FALSE)</f>
        <v>#N/A</v>
      </c>
    </row>
    <row r="99" spans="1:10">
      <c r="A99" s="11" t="e">
        <f>VLOOKUP('Diversity Overnight App Tracker'!B99,'Senior List'!A35:N66,4,FALSE)</f>
        <v>#N/A</v>
      </c>
      <c r="D99" s="11" t="e">
        <f>VLOOKUP(B99,'Senior List'!A35:N66,6, FALSE)</f>
        <v>#N/A</v>
      </c>
      <c r="E99" s="16" t="e">
        <f>VLOOKUP(C99,'Senior List'!B$32:$O35,12, FALSE)</f>
        <v>#N/A</v>
      </c>
      <c r="J99" s="16" t="e">
        <f>VLOOKUP(F99,'Master List'!A41:$M$65, 10, FALSE)</f>
        <v>#N/A</v>
      </c>
    </row>
    <row r="100" spans="1:10">
      <c r="A100" s="11" t="e">
        <f>VLOOKUP('Diversity Overnight App Tracker'!B100,'Senior List'!A36:N67,4,FALSE)</f>
        <v>#N/A</v>
      </c>
      <c r="D100" s="11" t="e">
        <f>VLOOKUP(B100,'Senior List'!A36:N67,6, FALSE)</f>
        <v>#N/A</v>
      </c>
      <c r="E100" s="16" t="e">
        <f>VLOOKUP(C100,'Senior List'!B$32:$O36,12, FALSE)</f>
        <v>#N/A</v>
      </c>
      <c r="J100" s="16" t="e">
        <f>VLOOKUP(F100,'Master List'!A42:$M$65, 10, FALSE)</f>
        <v>#N/A</v>
      </c>
    </row>
    <row r="101" spans="1:10">
      <c r="A101" s="11" t="e">
        <f>VLOOKUP('Diversity Overnight App Tracker'!B101,'Senior List'!A37:N68,4,FALSE)</f>
        <v>#N/A</v>
      </c>
      <c r="D101" s="11" t="e">
        <f>VLOOKUP(B101,'Senior List'!A37:N68,6, FALSE)</f>
        <v>#N/A</v>
      </c>
      <c r="E101" s="16" t="e">
        <f>VLOOKUP(C101,'Senior List'!B$32:$O37,12, FALSE)</f>
        <v>#N/A</v>
      </c>
      <c r="J101" s="16" t="e">
        <f>VLOOKUP(F101,'Master List'!A43:$M$65, 10, FALSE)</f>
        <v>#N/A</v>
      </c>
    </row>
    <row r="102" spans="1:10">
      <c r="A102" s="11" t="e">
        <f>VLOOKUP('Diversity Overnight App Tracker'!B102,'Senior List'!A38:N69,4,FALSE)</f>
        <v>#N/A</v>
      </c>
      <c r="D102" s="11" t="e">
        <f>VLOOKUP(B102,'Senior List'!A38:N69,6, FALSE)</f>
        <v>#N/A</v>
      </c>
      <c r="E102" s="16" t="e">
        <f>VLOOKUP(C102,'Senior List'!B$32:$O38,12, FALSE)</f>
        <v>#N/A</v>
      </c>
      <c r="J102" s="16" t="e">
        <f>VLOOKUP(F102,'Master List'!A44:$M$65, 10, FALSE)</f>
        <v>#N/A</v>
      </c>
    </row>
    <row r="103" spans="1:10">
      <c r="A103" s="11" t="e">
        <f>VLOOKUP('Diversity Overnight App Tracker'!B103,'Senior List'!A39:N70,4,FALSE)</f>
        <v>#N/A</v>
      </c>
      <c r="D103" s="11" t="e">
        <f>VLOOKUP(B103,'Senior List'!A39:N70,6, FALSE)</f>
        <v>#N/A</v>
      </c>
      <c r="E103" s="16" t="e">
        <f>VLOOKUP(C103,'Senior List'!B$32:$O39,12, FALSE)</f>
        <v>#N/A</v>
      </c>
      <c r="J103" s="16" t="e">
        <f>VLOOKUP(F103,'Master List'!A45:$M$65, 10, FALSE)</f>
        <v>#N/A</v>
      </c>
    </row>
    <row r="104" spans="1:10">
      <c r="A104" s="11" t="e">
        <f>VLOOKUP('Diversity Overnight App Tracker'!B104,'Senior List'!A40:N71,4,FALSE)</f>
        <v>#N/A</v>
      </c>
      <c r="D104" s="11" t="e">
        <f>VLOOKUP(B104,'Senior List'!A40:N71,6, FALSE)</f>
        <v>#N/A</v>
      </c>
      <c r="E104" s="16" t="e">
        <f>VLOOKUP(C104,'Senior List'!B$32:$O40,12, FALSE)</f>
        <v>#N/A</v>
      </c>
      <c r="J104" s="16" t="e">
        <f>VLOOKUP(F104,'Master List'!A46:$M$65, 10, FALSE)</f>
        <v>#N/A</v>
      </c>
    </row>
    <row r="105" spans="1:10">
      <c r="A105" s="11" t="e">
        <f>VLOOKUP('Diversity Overnight App Tracker'!B105,'Senior List'!A41:N72,4,FALSE)</f>
        <v>#N/A</v>
      </c>
      <c r="D105" s="11" t="e">
        <f>VLOOKUP(B105,'Senior List'!A41:N72,6, FALSE)</f>
        <v>#N/A</v>
      </c>
      <c r="E105" s="16" t="e">
        <f>VLOOKUP(C105,'Senior List'!B$32:$O41,12, FALSE)</f>
        <v>#N/A</v>
      </c>
      <c r="J105" s="16" t="e">
        <f>VLOOKUP(F105,'Master List'!A47:$M$65, 10, FALSE)</f>
        <v>#N/A</v>
      </c>
    </row>
    <row r="106" spans="1:10">
      <c r="A106" s="11" t="e">
        <f>VLOOKUP('Diversity Overnight App Tracker'!B106,'Senior List'!A42:N73,4,FALSE)</f>
        <v>#N/A</v>
      </c>
      <c r="D106" s="11" t="e">
        <f>VLOOKUP(B106,'Senior List'!A42:N73,6, FALSE)</f>
        <v>#N/A</v>
      </c>
      <c r="E106" s="16" t="e">
        <f>VLOOKUP(C106,'Senior List'!B$32:$O42,12, FALSE)</f>
        <v>#N/A</v>
      </c>
      <c r="J106" s="16" t="e">
        <f>VLOOKUP(F106,'Master List'!A48:$M$65, 10, FALSE)</f>
        <v>#N/A</v>
      </c>
    </row>
    <row r="107" spans="1:10">
      <c r="A107" s="11" t="e">
        <f>VLOOKUP('Diversity Overnight App Tracker'!B107,'Senior List'!A43:N74,4,FALSE)</f>
        <v>#N/A</v>
      </c>
      <c r="D107" s="11" t="e">
        <f>VLOOKUP(B107,'Senior List'!A43:N74,6, FALSE)</f>
        <v>#N/A</v>
      </c>
      <c r="E107" s="16" t="e">
        <f>VLOOKUP(C107,'Senior List'!B$32:$O43,12, FALSE)</f>
        <v>#N/A</v>
      </c>
      <c r="J107" s="16" t="e">
        <f>VLOOKUP(F107,'Master List'!A49:$M$65, 10, FALSE)</f>
        <v>#N/A</v>
      </c>
    </row>
    <row r="108" spans="1:10">
      <c r="A108" s="11" t="e">
        <f>VLOOKUP('Diversity Overnight App Tracker'!B108,'Senior List'!A44:N75,4,FALSE)</f>
        <v>#N/A</v>
      </c>
      <c r="D108" s="11" t="e">
        <f>VLOOKUP(B108,'Senior List'!A44:N75,6, FALSE)</f>
        <v>#N/A</v>
      </c>
      <c r="E108" s="16" t="e">
        <f>VLOOKUP(C108,'Senior List'!B$32:$O44,12, FALSE)</f>
        <v>#N/A</v>
      </c>
      <c r="J108" s="16" t="e">
        <f>VLOOKUP(F108,'Master List'!A50:$M$65, 10, FALSE)</f>
        <v>#N/A</v>
      </c>
    </row>
    <row r="109" spans="1:10">
      <c r="A109" s="11" t="e">
        <f>VLOOKUP('Diversity Overnight App Tracker'!B109,'Senior List'!A45:N76,4,FALSE)</f>
        <v>#N/A</v>
      </c>
      <c r="D109" s="11" t="e">
        <f>VLOOKUP(B109,'Senior List'!A45:N76,6, FALSE)</f>
        <v>#N/A</v>
      </c>
      <c r="E109" s="16" t="e">
        <f>VLOOKUP(C109,'Senior List'!B$32:$O45,12, FALSE)</f>
        <v>#N/A</v>
      </c>
      <c r="J109" s="16" t="e">
        <f>VLOOKUP(F109,'Master List'!A51:$M$65, 10, FALSE)</f>
        <v>#N/A</v>
      </c>
    </row>
    <row r="110" spans="1:10">
      <c r="A110" s="11" t="e">
        <f>VLOOKUP('Diversity Overnight App Tracker'!B110,'Senior List'!A46:N77,4,FALSE)</f>
        <v>#N/A</v>
      </c>
      <c r="D110" s="11" t="e">
        <f>VLOOKUP(B110,'Senior List'!A46:N77,6, FALSE)</f>
        <v>#N/A</v>
      </c>
      <c r="E110" s="16" t="e">
        <f>VLOOKUP(C110,'Senior List'!B$32:$O46,12, FALSE)</f>
        <v>#N/A</v>
      </c>
      <c r="J110" s="16" t="e">
        <f>VLOOKUP(F110,'Master List'!A52:$M$65, 10, FALSE)</f>
        <v>#N/A</v>
      </c>
    </row>
    <row r="111" spans="1:10">
      <c r="A111" s="11" t="e">
        <f>VLOOKUP('Diversity Overnight App Tracker'!B111,'Senior List'!A47:N78,4,FALSE)</f>
        <v>#N/A</v>
      </c>
      <c r="D111" s="11" t="e">
        <f>VLOOKUP(B111,'Senior List'!A47:N78,6, FALSE)</f>
        <v>#N/A</v>
      </c>
      <c r="E111" s="16" t="e">
        <f>VLOOKUP(C111,'Senior List'!B$32:$O47,12, FALSE)</f>
        <v>#N/A</v>
      </c>
      <c r="J111" s="16" t="e">
        <f>VLOOKUP(F111,'Master List'!A53:$M$65, 10, FALSE)</f>
        <v>#N/A</v>
      </c>
    </row>
    <row r="112" spans="1:10">
      <c r="A112" s="11" t="e">
        <f>VLOOKUP('Diversity Overnight App Tracker'!B112,'Senior List'!A48:N79,4,FALSE)</f>
        <v>#N/A</v>
      </c>
      <c r="D112" s="11" t="e">
        <f>VLOOKUP(B112,'Senior List'!A48:N79,6, FALSE)</f>
        <v>#N/A</v>
      </c>
      <c r="E112" s="16" t="e">
        <f>VLOOKUP(C112,'Senior List'!B$32:$O48,12, FALSE)</f>
        <v>#N/A</v>
      </c>
      <c r="J112" s="16" t="e">
        <f>VLOOKUP(F112,'Master List'!A54:$M$65, 10, FALSE)</f>
        <v>#N/A</v>
      </c>
    </row>
    <row r="113" spans="1:10">
      <c r="A113" s="11" t="e">
        <f>VLOOKUP('Diversity Overnight App Tracker'!B113,'Senior List'!A49:N80,4,FALSE)</f>
        <v>#N/A</v>
      </c>
      <c r="D113" s="11" t="e">
        <f>VLOOKUP(B113,'Senior List'!A49:N80,6, FALSE)</f>
        <v>#N/A</v>
      </c>
      <c r="E113" s="16" t="e">
        <f>VLOOKUP(C113,'Senior List'!B$32:$O49,12, FALSE)</f>
        <v>#N/A</v>
      </c>
      <c r="J113" s="16" t="e">
        <f>VLOOKUP(F113,'Master List'!A55:$M$65, 10, FALSE)</f>
        <v>#N/A</v>
      </c>
    </row>
    <row r="114" spans="1:10">
      <c r="A114" s="11" t="e">
        <f>VLOOKUP('Diversity Overnight App Tracker'!B114,'Senior List'!A50:N81,4,FALSE)</f>
        <v>#N/A</v>
      </c>
      <c r="D114" s="11" t="e">
        <f>VLOOKUP(B114,'Senior List'!A50:N81,6, FALSE)</f>
        <v>#N/A</v>
      </c>
      <c r="E114" s="16" t="e">
        <f>VLOOKUP(C114,'Senior List'!B$32:$O50,12, FALSE)</f>
        <v>#N/A</v>
      </c>
      <c r="J114" s="16" t="e">
        <f>VLOOKUP(F114,'Master List'!A56:$M$65, 10, FALSE)</f>
        <v>#N/A</v>
      </c>
    </row>
    <row r="115" spans="1:10">
      <c r="A115" s="11" t="e">
        <f>VLOOKUP('Diversity Overnight App Tracker'!B115,'Senior List'!A51:N82,4,FALSE)</f>
        <v>#N/A</v>
      </c>
      <c r="D115" s="11" t="e">
        <f>VLOOKUP(B115,'Senior List'!A51:N82,6, FALSE)</f>
        <v>#N/A</v>
      </c>
      <c r="E115" s="16" t="e">
        <f>VLOOKUP(C115,'Senior List'!B$32:$O51,12, FALSE)</f>
        <v>#N/A</v>
      </c>
      <c r="J115" s="16" t="e">
        <f>VLOOKUP(F115,'Master List'!A57:$M$65, 10, FALSE)</f>
        <v>#N/A</v>
      </c>
    </row>
    <row r="116" spans="1:10">
      <c r="A116" s="11" t="e">
        <f>VLOOKUP('Diversity Overnight App Tracker'!B116,'Senior List'!A52:N83,4,FALSE)</f>
        <v>#N/A</v>
      </c>
      <c r="D116" s="11" t="e">
        <f>VLOOKUP(B116,'Senior List'!A52:N83,6, FALSE)</f>
        <v>#N/A</v>
      </c>
      <c r="E116" s="16" t="e">
        <f>VLOOKUP(C116,'Senior List'!B$32:$O52,12, FALSE)</f>
        <v>#N/A</v>
      </c>
      <c r="J116" s="16" t="e">
        <f>VLOOKUP(F116,'Master List'!A58:$M$65, 10, FALSE)</f>
        <v>#N/A</v>
      </c>
    </row>
    <row r="117" spans="1:10">
      <c r="A117" s="11" t="e">
        <f>VLOOKUP('Diversity Overnight App Tracker'!B117,'Senior List'!A53:N84,4,FALSE)</f>
        <v>#N/A</v>
      </c>
      <c r="D117" s="11" t="e">
        <f>VLOOKUP(B117,'Senior List'!A53:N84,6, FALSE)</f>
        <v>#N/A</v>
      </c>
      <c r="E117" s="16" t="e">
        <f>VLOOKUP(C117,'Senior List'!B$32:$O53,12, FALSE)</f>
        <v>#N/A</v>
      </c>
      <c r="J117" s="16" t="e">
        <f>VLOOKUP(F117,'Master List'!A59:$M$65, 10, FALSE)</f>
        <v>#N/A</v>
      </c>
    </row>
    <row r="118" spans="1:10">
      <c r="A118" s="11" t="e">
        <f>VLOOKUP('Diversity Overnight App Tracker'!B118,'Senior List'!A54:N85,4,FALSE)</f>
        <v>#N/A</v>
      </c>
      <c r="D118" s="11" t="e">
        <f>VLOOKUP(B118,'Senior List'!A54:N85,6, FALSE)</f>
        <v>#N/A</v>
      </c>
      <c r="E118" s="16" t="e">
        <f>VLOOKUP(C118,'Senior List'!B$32:$O54,12, FALSE)</f>
        <v>#N/A</v>
      </c>
      <c r="J118" s="16" t="e">
        <f>VLOOKUP(F118,'Master List'!A60:$M$65, 10, FALSE)</f>
        <v>#N/A</v>
      </c>
    </row>
    <row r="119" spans="1:10">
      <c r="A119" s="11" t="e">
        <f>VLOOKUP('Diversity Overnight App Tracker'!B119,'Senior List'!A55:N86,4,FALSE)</f>
        <v>#N/A</v>
      </c>
      <c r="D119" s="11" t="e">
        <f>VLOOKUP(B119,'Senior List'!A55:N86,6, FALSE)</f>
        <v>#N/A</v>
      </c>
      <c r="E119" s="16" t="e">
        <f>VLOOKUP(C119,'Senior List'!B$32:$O55,12, FALSE)</f>
        <v>#N/A</v>
      </c>
      <c r="J119" s="16" t="e">
        <f>VLOOKUP(F119,'Master List'!A61:$M$65, 10, FALSE)</f>
        <v>#N/A</v>
      </c>
    </row>
    <row r="120" spans="1:10">
      <c r="A120" s="11" t="e">
        <f>VLOOKUP('Diversity Overnight App Tracker'!B120,'Senior List'!A56:N87,4,FALSE)</f>
        <v>#N/A</v>
      </c>
      <c r="D120" s="11" t="e">
        <f>VLOOKUP(B120,'Senior List'!A56:N87,6, FALSE)</f>
        <v>#N/A</v>
      </c>
      <c r="E120" s="16" t="e">
        <f>VLOOKUP(C120,'Senior List'!B$32:$O56,12, FALSE)</f>
        <v>#N/A</v>
      </c>
      <c r="J120" s="16" t="e">
        <f>VLOOKUP(F120,'Master List'!A62:$M$65, 10, FALSE)</f>
        <v>#N/A</v>
      </c>
    </row>
    <row r="121" spans="1:10">
      <c r="A121" s="11" t="e">
        <f>VLOOKUP('Diversity Overnight App Tracker'!B121,'Senior List'!A57:N88,4,FALSE)</f>
        <v>#N/A</v>
      </c>
      <c r="D121" s="11" t="e">
        <f>VLOOKUP(B121,'Senior List'!A57:N88,6, FALSE)</f>
        <v>#N/A</v>
      </c>
      <c r="E121" s="16" t="e">
        <f>VLOOKUP(C121,'Senior List'!B$32:$O57,12, FALSE)</f>
        <v>#N/A</v>
      </c>
      <c r="J121" s="16" t="e">
        <f>VLOOKUP(F121,'Master List'!A63:$M$65, 10, FALSE)</f>
        <v>#N/A</v>
      </c>
    </row>
    <row r="122" spans="1:10">
      <c r="A122" s="11" t="e">
        <f>VLOOKUP('Diversity Overnight App Tracker'!B122,'Senior List'!A58:N89,4,FALSE)</f>
        <v>#N/A</v>
      </c>
      <c r="D122" s="11" t="e">
        <f>VLOOKUP(B122,'Senior List'!A58:N89,6, FALSE)</f>
        <v>#N/A</v>
      </c>
      <c r="E122" s="16" t="e">
        <f>VLOOKUP(C122,'Senior List'!B$32:$O58,12, FALSE)</f>
        <v>#N/A</v>
      </c>
      <c r="J122" s="16" t="e">
        <f>VLOOKUP(F122,'Master List'!A64:$M$65, 10, FALSE)</f>
        <v>#N/A</v>
      </c>
    </row>
    <row r="123" spans="1:10">
      <c r="A123" s="11" t="e">
        <f>VLOOKUP('Diversity Overnight App Tracker'!B123,'Senior List'!A59:N90,4,FALSE)</f>
        <v>#N/A</v>
      </c>
      <c r="D123" s="11" t="e">
        <f>VLOOKUP(B123,'Senior List'!A59:N90,6, FALSE)</f>
        <v>#N/A</v>
      </c>
      <c r="E123" s="16" t="e">
        <f>VLOOKUP(C123,'Senior List'!B$32:$O59,12, FALSE)</f>
        <v>#N/A</v>
      </c>
      <c r="J123" s="16" t="e">
        <f>VLOOKUP(F123,'Master List'!A65:$M$65, 10, FALSE)</f>
        <v>#N/A</v>
      </c>
    </row>
    <row r="124" spans="1:10">
      <c r="A124" s="11" t="e">
        <f>VLOOKUP('Diversity Overnight App Tracker'!B124,'Senior List'!A60:N91,4,FALSE)</f>
        <v>#N/A</v>
      </c>
      <c r="D124" s="11" t="e">
        <f>VLOOKUP(B124,'Senior List'!A60:N91,6, FALSE)</f>
        <v>#N/A</v>
      </c>
      <c r="E124" s="16" t="e">
        <f>VLOOKUP(C124,'Senior List'!B$32:$O60,12, FALSE)</f>
        <v>#N/A</v>
      </c>
      <c r="J124" s="16" t="e">
        <f>VLOOKUP(F124,'Master List'!A$65:$M66, 10, FALSE)</f>
        <v>#N/A</v>
      </c>
    </row>
    <row r="125" spans="1:10">
      <c r="A125" s="11" t="e">
        <f>VLOOKUP('Diversity Overnight App Tracker'!B125,'Senior List'!A61:N92,4,FALSE)</f>
        <v>#N/A</v>
      </c>
      <c r="D125" s="11" t="e">
        <f>VLOOKUP(B125,'Senior List'!A61:N92,6, FALSE)</f>
        <v>#N/A</v>
      </c>
      <c r="E125" s="16" t="e">
        <f>VLOOKUP(C125,'Senior List'!B$32:$O61,12, FALSE)</f>
        <v>#N/A</v>
      </c>
      <c r="J125" s="16" t="e">
        <f>VLOOKUP(F125,'Master List'!A$65:$M67, 10, FALSE)</f>
        <v>#N/A</v>
      </c>
    </row>
    <row r="126" spans="1:10">
      <c r="A126" s="11" t="e">
        <f>VLOOKUP('Diversity Overnight App Tracker'!B126,'Senior List'!A62:N93,4,FALSE)</f>
        <v>#N/A</v>
      </c>
      <c r="D126" s="11" t="e">
        <f>VLOOKUP(B126,'Senior List'!A62:N93,6, FALSE)</f>
        <v>#N/A</v>
      </c>
      <c r="E126" s="16" t="e">
        <f>VLOOKUP(C126,'Senior List'!B$32:$O62,12, FALSE)</f>
        <v>#N/A</v>
      </c>
      <c r="J126" s="16" t="e">
        <f>VLOOKUP(F126,'Master List'!A$65:$M68, 10, FALSE)</f>
        <v>#N/A</v>
      </c>
    </row>
    <row r="127" spans="1:10">
      <c r="A127" s="11" t="e">
        <f>VLOOKUP('Diversity Overnight App Tracker'!B127,'Senior List'!A63:N94,4,FALSE)</f>
        <v>#N/A</v>
      </c>
      <c r="D127" s="11" t="e">
        <f>VLOOKUP(B127,'Senior List'!A63:N94,6, FALSE)</f>
        <v>#N/A</v>
      </c>
      <c r="E127" s="16" t="e">
        <f>VLOOKUP(C127,'Senior List'!B$32:$O63,12, FALSE)</f>
        <v>#N/A</v>
      </c>
      <c r="J127" s="16" t="e">
        <f>VLOOKUP(F127,'Master List'!A$65:$M69, 10, FALSE)</f>
        <v>#N/A</v>
      </c>
    </row>
    <row r="128" spans="1:10">
      <c r="A128" s="11" t="e">
        <f>VLOOKUP('Diversity Overnight App Tracker'!B128,'Senior List'!A64:N95,4,FALSE)</f>
        <v>#N/A</v>
      </c>
      <c r="D128" s="11" t="e">
        <f>VLOOKUP(B128,'Senior List'!A64:N95,6, FALSE)</f>
        <v>#N/A</v>
      </c>
      <c r="E128" s="16" t="e">
        <f>VLOOKUP(C128,'Senior List'!B$32:$O64,12, FALSE)</f>
        <v>#N/A</v>
      </c>
      <c r="J128" s="16" t="e">
        <f>VLOOKUP(F128,'Master List'!A$65:$M70, 10, FALSE)</f>
        <v>#N/A</v>
      </c>
    </row>
    <row r="129" spans="1:10">
      <c r="A129" s="11" t="e">
        <f>VLOOKUP('Diversity Overnight App Tracker'!B129,'Senior List'!A65:N96,4,FALSE)</f>
        <v>#N/A</v>
      </c>
      <c r="D129" s="11" t="e">
        <f>VLOOKUP(B129,'Senior List'!A65:N96,6, FALSE)</f>
        <v>#N/A</v>
      </c>
      <c r="E129" s="16" t="e">
        <f>VLOOKUP(C129,'Senior List'!B$32:$O65,12, FALSE)</f>
        <v>#N/A</v>
      </c>
      <c r="J129" s="11" t="e">
        <f>VLOOKUP(F129,'Master List'!A71:M129, 10, FALSE)</f>
        <v>#N/A</v>
      </c>
    </row>
  </sheetData>
  <dataValidations count="6">
    <dataValidation type="list" allowBlank="1" showInputMessage="1" showErrorMessage="1" sqref="L65:L129">
      <formula1>$L$61:$L$63</formula1>
    </dataValidation>
    <dataValidation type="list" allowBlank="1" showInputMessage="1" showErrorMessage="1" sqref="O65:O129">
      <formula1>$O$61:$O$62</formula1>
    </dataValidation>
    <dataValidation type="list" allowBlank="1" showInputMessage="1" showErrorMessage="1" sqref="N65:N129">
      <formula1>$N$61:$N$62</formula1>
    </dataValidation>
    <dataValidation type="list" allowBlank="1" showInputMessage="1" showErrorMessage="1" sqref="M65:M129">
      <formula1>$M$61:$M$62</formula1>
    </dataValidation>
    <dataValidation type="list" allowBlank="1" showInputMessage="1" showErrorMessage="1" sqref="G65:G129">
      <formula1>$G$61:$G$63</formula1>
    </dataValidation>
    <dataValidation type="list" allowBlank="1" showInputMessage="1" showErrorMessage="1" sqref="F65:F129">
      <formula1>$F$1:$F$58</formula1>
    </dataValidation>
  </dataValidations>
  <pageMargins left="0.7" right="0.7" top="0.75" bottom="0.75" header="0.3" footer="0.3"/>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workbookViewId="0">
      <selection activeCell="I10" sqref="H10:I12"/>
    </sheetView>
  </sheetViews>
  <sheetFormatPr baseColWidth="10" defaultColWidth="8.83203125" defaultRowHeight="14" x14ac:dyDescent="0"/>
  <cols>
    <col min="1" max="2" width="11.1640625" style="12" customWidth="1"/>
    <col min="3" max="3" width="25.6640625" style="12" bestFit="1" customWidth="1"/>
    <col min="4" max="4" width="11.1640625" style="12" customWidth="1"/>
    <col min="5" max="5" width="9.5" style="13" customWidth="1"/>
    <col min="6" max="6" width="9.83203125" style="13" bestFit="1" customWidth="1"/>
    <col min="7" max="7" width="14" style="3" customWidth="1"/>
    <col min="8" max="8" width="15.6640625" style="3" bestFit="1" customWidth="1"/>
    <col min="9" max="14" width="9.33203125" style="3" bestFit="1" customWidth="1"/>
    <col min="15" max="16" width="8.83203125" style="3"/>
    <col min="17" max="16384" width="8.83203125" style="12"/>
  </cols>
  <sheetData>
    <row r="1" spans="1:16" s="29" customFormat="1" ht="42">
      <c r="A1" s="29" t="s">
        <v>627</v>
      </c>
      <c r="B1" s="29" t="s">
        <v>628</v>
      </c>
      <c r="C1" s="29" t="s">
        <v>657</v>
      </c>
      <c r="D1" s="29" t="s">
        <v>579</v>
      </c>
      <c r="E1" s="26" t="s">
        <v>2</v>
      </c>
      <c r="F1" s="26" t="s">
        <v>580</v>
      </c>
      <c r="G1" s="30" t="s">
        <v>581</v>
      </c>
      <c r="H1" s="30" t="s">
        <v>582</v>
      </c>
      <c r="I1" s="30" t="s">
        <v>583</v>
      </c>
      <c r="J1" s="30" t="s">
        <v>584</v>
      </c>
      <c r="K1" s="30" t="s">
        <v>585</v>
      </c>
      <c r="L1" s="30" t="s">
        <v>586</v>
      </c>
      <c r="M1" s="30" t="s">
        <v>587</v>
      </c>
      <c r="N1" s="30" t="s">
        <v>588</v>
      </c>
      <c r="O1" s="30" t="s">
        <v>589</v>
      </c>
      <c r="P1" s="30" t="s">
        <v>590</v>
      </c>
    </row>
    <row r="2" spans="1:16">
      <c r="A2" s="12" t="s">
        <v>629</v>
      </c>
      <c r="B2" s="12" t="s">
        <v>641</v>
      </c>
      <c r="C2" s="12" t="s">
        <v>591</v>
      </c>
      <c r="D2" s="12">
        <v>12060080</v>
      </c>
      <c r="E2" s="13">
        <v>2.9470000000000001</v>
      </c>
      <c r="F2" s="13">
        <v>2.9470000000000001</v>
      </c>
      <c r="G2" s="3">
        <v>3</v>
      </c>
      <c r="H2" s="3" t="s">
        <v>592</v>
      </c>
      <c r="I2" s="3">
        <v>150</v>
      </c>
      <c r="J2" s="3">
        <v>530</v>
      </c>
      <c r="K2" s="3">
        <v>610</v>
      </c>
      <c r="L2" s="3">
        <v>610</v>
      </c>
      <c r="M2" s="3">
        <v>1140</v>
      </c>
      <c r="N2" s="3">
        <v>1750</v>
      </c>
    </row>
    <row r="3" spans="1:16">
      <c r="A3" s="12" t="s">
        <v>570</v>
      </c>
      <c r="B3" s="12" t="s">
        <v>571</v>
      </c>
      <c r="C3" s="12" t="s">
        <v>593</v>
      </c>
      <c r="D3" s="12">
        <v>22050003</v>
      </c>
      <c r="E3" s="13">
        <v>3.048</v>
      </c>
      <c r="F3" s="13">
        <v>3.0449999999999999</v>
      </c>
      <c r="H3" s="3" t="s">
        <v>16</v>
      </c>
      <c r="I3" s="3">
        <v>146</v>
      </c>
      <c r="J3" s="3">
        <v>480</v>
      </c>
      <c r="K3" s="3">
        <v>570</v>
      </c>
      <c r="L3" s="3">
        <v>540</v>
      </c>
      <c r="M3" s="3">
        <v>1050</v>
      </c>
      <c r="N3" s="3">
        <v>1590</v>
      </c>
    </row>
    <row r="4" spans="1:16">
      <c r="A4" s="12" t="s">
        <v>625</v>
      </c>
      <c r="B4" s="12" t="s">
        <v>626</v>
      </c>
      <c r="C4" s="12" t="s">
        <v>594</v>
      </c>
      <c r="D4" s="12">
        <v>22040008</v>
      </c>
      <c r="E4" s="13">
        <v>1.885</v>
      </c>
      <c r="F4" s="13">
        <v>1.8819999999999999</v>
      </c>
      <c r="H4" s="3" t="s">
        <v>16</v>
      </c>
      <c r="I4" s="3">
        <v>120</v>
      </c>
      <c r="J4" s="3">
        <v>430</v>
      </c>
      <c r="K4" s="3">
        <v>480</v>
      </c>
      <c r="L4" s="3">
        <v>500</v>
      </c>
      <c r="M4" s="3">
        <v>910</v>
      </c>
      <c r="N4" s="3">
        <v>1410</v>
      </c>
    </row>
    <row r="5" spans="1:16">
      <c r="A5" s="12" t="s">
        <v>630</v>
      </c>
      <c r="B5" s="12" t="s">
        <v>642</v>
      </c>
      <c r="C5" s="12" t="s">
        <v>595</v>
      </c>
      <c r="D5" s="12">
        <v>12050026</v>
      </c>
      <c r="E5" s="13">
        <v>2.2519999999999998</v>
      </c>
      <c r="F5" s="13">
        <v>2.2519999999999998</v>
      </c>
      <c r="H5" s="3" t="s">
        <v>16</v>
      </c>
      <c r="I5" s="3">
        <v>106</v>
      </c>
      <c r="J5" s="3">
        <v>390</v>
      </c>
      <c r="K5" s="3">
        <v>490</v>
      </c>
      <c r="L5" s="3">
        <v>470</v>
      </c>
      <c r="M5" s="3">
        <v>880</v>
      </c>
      <c r="N5" s="3">
        <v>1350</v>
      </c>
    </row>
    <row r="6" spans="1:16">
      <c r="A6" s="12" t="s">
        <v>631</v>
      </c>
      <c r="B6" s="12" t="s">
        <v>643</v>
      </c>
      <c r="C6" s="12" t="s">
        <v>596</v>
      </c>
      <c r="D6" s="12">
        <v>22050013</v>
      </c>
      <c r="E6" s="13">
        <v>2.4359999999999999</v>
      </c>
      <c r="F6" s="13">
        <v>2.4359999999999999</v>
      </c>
      <c r="H6" s="3" t="s">
        <v>16</v>
      </c>
      <c r="I6" s="3">
        <v>110</v>
      </c>
      <c r="J6" s="3">
        <v>360</v>
      </c>
      <c r="K6" s="3">
        <v>470</v>
      </c>
      <c r="L6" s="3">
        <v>450</v>
      </c>
      <c r="M6" s="3">
        <v>830</v>
      </c>
      <c r="N6" s="3">
        <v>1280</v>
      </c>
    </row>
    <row r="7" spans="1:16">
      <c r="A7" s="12" t="s">
        <v>15</v>
      </c>
      <c r="B7" s="12" t="s">
        <v>644</v>
      </c>
      <c r="C7" s="12" t="s">
        <v>597</v>
      </c>
      <c r="D7" s="12">
        <v>80220017</v>
      </c>
      <c r="E7" s="13">
        <v>2.3119999999999998</v>
      </c>
      <c r="F7" s="13">
        <v>2.3119999999999998</v>
      </c>
      <c r="H7" s="3" t="s">
        <v>16</v>
      </c>
      <c r="I7" s="3">
        <v>135</v>
      </c>
      <c r="J7" s="3">
        <v>550</v>
      </c>
      <c r="K7" s="3">
        <v>540</v>
      </c>
      <c r="L7" s="3">
        <v>550</v>
      </c>
      <c r="M7" s="3">
        <v>1090</v>
      </c>
      <c r="N7" s="3">
        <v>1640</v>
      </c>
    </row>
    <row r="8" spans="1:16">
      <c r="A8" s="12" t="s">
        <v>545</v>
      </c>
      <c r="B8" s="12" t="s">
        <v>546</v>
      </c>
      <c r="C8" s="12" t="s">
        <v>598</v>
      </c>
      <c r="D8" s="12">
        <v>12050033</v>
      </c>
      <c r="E8" s="13">
        <v>3.9969999999999999</v>
      </c>
      <c r="F8" s="13">
        <v>3.9969999999999999</v>
      </c>
      <c r="G8" s="3">
        <v>4</v>
      </c>
      <c r="H8" s="3" t="s">
        <v>599</v>
      </c>
      <c r="I8" s="3">
        <v>176</v>
      </c>
      <c r="J8" s="3">
        <v>650</v>
      </c>
      <c r="K8" s="3">
        <v>610</v>
      </c>
      <c r="L8" s="3">
        <v>690</v>
      </c>
      <c r="M8" s="3">
        <v>1260</v>
      </c>
      <c r="N8" s="3">
        <v>1950</v>
      </c>
    </row>
    <row r="9" spans="1:16">
      <c r="A9" s="12" t="s">
        <v>545</v>
      </c>
      <c r="B9" s="12" t="s">
        <v>645</v>
      </c>
      <c r="C9" s="12" t="s">
        <v>600</v>
      </c>
      <c r="D9" s="12">
        <v>12050034</v>
      </c>
      <c r="E9" s="13">
        <v>2.7069999999999999</v>
      </c>
      <c r="F9" s="13">
        <v>2.7120000000000002</v>
      </c>
      <c r="G9" s="3">
        <v>3</v>
      </c>
      <c r="H9" s="3" t="s">
        <v>592</v>
      </c>
      <c r="I9" s="3">
        <v>137</v>
      </c>
      <c r="J9" s="3">
        <v>630</v>
      </c>
      <c r="K9" s="3">
        <v>580</v>
      </c>
      <c r="L9" s="3">
        <v>740</v>
      </c>
      <c r="M9" s="3">
        <v>1210</v>
      </c>
      <c r="N9" s="3">
        <v>1950</v>
      </c>
    </row>
    <row r="10" spans="1:16">
      <c r="A10" s="12" t="s">
        <v>632</v>
      </c>
      <c r="B10" s="12" t="s">
        <v>632</v>
      </c>
      <c r="C10" s="12" t="s">
        <v>601</v>
      </c>
      <c r="D10" s="12">
        <v>22050050</v>
      </c>
      <c r="E10" s="13">
        <v>1.9870000000000001</v>
      </c>
      <c r="F10" s="13">
        <v>1.9870000000000001</v>
      </c>
      <c r="H10" s="3" t="s">
        <v>16</v>
      </c>
      <c r="J10" s="3">
        <v>480</v>
      </c>
      <c r="K10" s="3">
        <v>520</v>
      </c>
      <c r="L10" s="3">
        <v>510</v>
      </c>
      <c r="M10" s="3">
        <v>1000</v>
      </c>
      <c r="N10" s="3">
        <v>1510</v>
      </c>
    </row>
    <row r="11" spans="1:16">
      <c r="A11" s="12" t="s">
        <v>24</v>
      </c>
      <c r="B11" s="12" t="s">
        <v>646</v>
      </c>
      <c r="C11" s="12" t="s">
        <v>602</v>
      </c>
      <c r="D11" s="12">
        <v>12050040</v>
      </c>
      <c r="E11" s="13">
        <v>2.34</v>
      </c>
      <c r="F11" s="13">
        <v>2.3540000000000001</v>
      </c>
      <c r="H11" s="3" t="s">
        <v>16</v>
      </c>
      <c r="I11" s="3">
        <v>135</v>
      </c>
      <c r="J11" s="3">
        <v>490</v>
      </c>
      <c r="K11" s="3">
        <v>530</v>
      </c>
      <c r="L11" s="3">
        <v>570</v>
      </c>
      <c r="M11" s="3">
        <v>1020</v>
      </c>
      <c r="N11" s="3">
        <v>1590</v>
      </c>
    </row>
    <row r="12" spans="1:16">
      <c r="A12" s="12" t="s">
        <v>556</v>
      </c>
      <c r="B12" s="12" t="s">
        <v>557</v>
      </c>
      <c r="C12" s="12" t="s">
        <v>603</v>
      </c>
      <c r="D12" s="12">
        <v>22050017</v>
      </c>
      <c r="E12" s="13">
        <v>3.6139999999999999</v>
      </c>
      <c r="F12" s="13">
        <v>3.6139999999999999</v>
      </c>
      <c r="H12" s="3" t="s">
        <v>16</v>
      </c>
      <c r="I12" s="3">
        <v>155</v>
      </c>
      <c r="J12" s="3">
        <v>540</v>
      </c>
      <c r="K12" s="3">
        <v>620</v>
      </c>
      <c r="L12" s="3">
        <v>560</v>
      </c>
      <c r="M12" s="3">
        <v>1160</v>
      </c>
      <c r="N12" s="3">
        <v>1720</v>
      </c>
    </row>
    <row r="13" spans="1:16">
      <c r="A13" s="12" t="s">
        <v>633</v>
      </c>
      <c r="B13" s="12" t="s">
        <v>647</v>
      </c>
      <c r="C13" s="12" t="s">
        <v>604</v>
      </c>
      <c r="D13" s="12">
        <v>12050078</v>
      </c>
      <c r="E13" s="13">
        <v>2</v>
      </c>
      <c r="F13" s="13">
        <v>2</v>
      </c>
      <c r="H13" s="3" t="s">
        <v>16</v>
      </c>
      <c r="J13" s="3">
        <v>490</v>
      </c>
      <c r="K13" s="3">
        <v>570</v>
      </c>
      <c r="L13" s="3">
        <v>560</v>
      </c>
      <c r="M13" s="3">
        <v>1060</v>
      </c>
      <c r="N13" s="3">
        <v>1620</v>
      </c>
    </row>
    <row r="14" spans="1:16">
      <c r="A14" s="12" t="s">
        <v>562</v>
      </c>
      <c r="B14" s="12" t="s">
        <v>563</v>
      </c>
      <c r="C14" s="12" t="s">
        <v>605</v>
      </c>
      <c r="D14" s="12">
        <v>22050044</v>
      </c>
      <c r="E14" s="13">
        <v>3.3410000000000002</v>
      </c>
      <c r="F14" s="13">
        <v>3.3410000000000002</v>
      </c>
      <c r="H14" s="3" t="s">
        <v>16</v>
      </c>
      <c r="I14" s="3">
        <v>134</v>
      </c>
      <c r="J14" s="3">
        <v>450</v>
      </c>
      <c r="K14" s="3">
        <v>520</v>
      </c>
      <c r="L14" s="3">
        <v>530</v>
      </c>
      <c r="M14" s="3">
        <v>970</v>
      </c>
      <c r="N14" s="3">
        <v>1500</v>
      </c>
    </row>
    <row r="15" spans="1:16">
      <c r="A15" s="12" t="s">
        <v>634</v>
      </c>
      <c r="B15" s="12" t="s">
        <v>648</v>
      </c>
      <c r="C15" s="12" t="s">
        <v>606</v>
      </c>
      <c r="D15" s="12">
        <v>12040036</v>
      </c>
      <c r="E15" s="13">
        <v>1.867</v>
      </c>
      <c r="F15" s="13">
        <v>1.867</v>
      </c>
      <c r="G15" s="3">
        <v>2</v>
      </c>
      <c r="H15" s="3" t="s">
        <v>607</v>
      </c>
      <c r="I15" s="3">
        <v>194</v>
      </c>
      <c r="J15" s="3">
        <v>680</v>
      </c>
      <c r="K15" s="3">
        <v>690</v>
      </c>
      <c r="L15" s="3">
        <v>640</v>
      </c>
      <c r="M15" s="3">
        <v>1370</v>
      </c>
      <c r="N15" s="3">
        <v>2010</v>
      </c>
    </row>
    <row r="16" spans="1:16">
      <c r="A16" s="12" t="s">
        <v>566</v>
      </c>
      <c r="B16" s="12" t="s">
        <v>567</v>
      </c>
      <c r="C16" s="12" t="s">
        <v>608</v>
      </c>
      <c r="D16" s="12">
        <v>12040040</v>
      </c>
      <c r="E16" s="13">
        <v>3.375</v>
      </c>
      <c r="F16" s="13">
        <v>3.375</v>
      </c>
      <c r="H16" s="3" t="s">
        <v>16</v>
      </c>
      <c r="I16" s="3">
        <v>129</v>
      </c>
      <c r="J16" s="3">
        <v>560</v>
      </c>
      <c r="K16" s="3">
        <v>440</v>
      </c>
      <c r="L16" s="3">
        <v>540</v>
      </c>
      <c r="M16" s="3">
        <v>1000</v>
      </c>
      <c r="N16" s="3">
        <v>1540</v>
      </c>
    </row>
    <row r="17" spans="1:14">
      <c r="A17" s="12" t="s">
        <v>635</v>
      </c>
      <c r="B17" s="12" t="s">
        <v>649</v>
      </c>
      <c r="C17" s="12" t="s">
        <v>609</v>
      </c>
      <c r="D17" s="12">
        <v>12060074</v>
      </c>
      <c r="E17" s="13">
        <v>2.2320000000000002</v>
      </c>
      <c r="F17" s="13">
        <v>2.242</v>
      </c>
      <c r="H17" s="3" t="s">
        <v>16</v>
      </c>
      <c r="I17" s="3">
        <v>107</v>
      </c>
      <c r="J17" s="3">
        <v>680</v>
      </c>
      <c r="K17" s="3">
        <v>650</v>
      </c>
      <c r="L17" s="3">
        <v>420</v>
      </c>
      <c r="M17" s="3">
        <v>1330</v>
      </c>
      <c r="N17" s="3">
        <v>1750</v>
      </c>
    </row>
    <row r="18" spans="1:14">
      <c r="A18" s="12" t="s">
        <v>560</v>
      </c>
      <c r="B18" s="12" t="s">
        <v>561</v>
      </c>
      <c r="C18" s="12" t="s">
        <v>610</v>
      </c>
      <c r="D18" s="12">
        <v>12050049</v>
      </c>
      <c r="E18" s="13">
        <v>3.4929999999999999</v>
      </c>
      <c r="F18" s="13">
        <v>3.4929999999999999</v>
      </c>
      <c r="H18" s="3" t="s">
        <v>16</v>
      </c>
      <c r="I18" s="3">
        <v>153</v>
      </c>
      <c r="J18" s="3">
        <v>490</v>
      </c>
      <c r="K18" s="3">
        <v>580</v>
      </c>
      <c r="L18" s="3">
        <v>520</v>
      </c>
      <c r="M18" s="3">
        <v>1070</v>
      </c>
      <c r="N18" s="3">
        <v>1590</v>
      </c>
    </row>
    <row r="19" spans="1:14">
      <c r="A19" s="12" t="s">
        <v>636</v>
      </c>
      <c r="B19" s="12" t="s">
        <v>650</v>
      </c>
      <c r="C19" s="12" t="s">
        <v>611</v>
      </c>
      <c r="D19" s="12">
        <v>12030031</v>
      </c>
      <c r="E19" s="13">
        <v>1.7490000000000001</v>
      </c>
      <c r="F19" s="13">
        <v>1.7490000000000001</v>
      </c>
      <c r="H19" s="3" t="s">
        <v>16</v>
      </c>
      <c r="J19" s="3">
        <v>570</v>
      </c>
      <c r="K19" s="3">
        <v>550</v>
      </c>
      <c r="L19" s="3">
        <v>490</v>
      </c>
      <c r="M19" s="3">
        <v>1120</v>
      </c>
      <c r="N19" s="3">
        <v>1610</v>
      </c>
    </row>
    <row r="20" spans="1:14">
      <c r="A20" s="12" t="s">
        <v>637</v>
      </c>
      <c r="B20" s="12" t="s">
        <v>651</v>
      </c>
      <c r="C20" s="12" t="s">
        <v>612</v>
      </c>
      <c r="D20" s="12">
        <v>110130002</v>
      </c>
      <c r="E20" s="13">
        <v>2.395</v>
      </c>
      <c r="F20" s="13">
        <v>2.4180000000000001</v>
      </c>
      <c r="H20" s="3" t="s">
        <v>16</v>
      </c>
      <c r="I20" s="3">
        <v>133</v>
      </c>
      <c r="J20" s="3">
        <v>380</v>
      </c>
      <c r="K20" s="3">
        <v>540</v>
      </c>
      <c r="L20" s="3">
        <v>360</v>
      </c>
      <c r="M20" s="3">
        <v>920</v>
      </c>
      <c r="N20" s="3">
        <v>1280</v>
      </c>
    </row>
    <row r="21" spans="1:14">
      <c r="A21" s="12" t="s">
        <v>568</v>
      </c>
      <c r="B21" s="12" t="s">
        <v>569</v>
      </c>
      <c r="C21" s="12" t="s">
        <v>613</v>
      </c>
      <c r="D21" s="12">
        <v>80220021</v>
      </c>
      <c r="E21" s="13">
        <v>3.331</v>
      </c>
      <c r="F21" s="13">
        <v>3.331</v>
      </c>
      <c r="G21" s="3">
        <v>4</v>
      </c>
      <c r="H21" s="3" t="s">
        <v>599</v>
      </c>
      <c r="I21" s="3">
        <v>199</v>
      </c>
      <c r="J21" s="3">
        <v>640</v>
      </c>
      <c r="K21" s="3">
        <v>760</v>
      </c>
      <c r="L21" s="3">
        <v>670</v>
      </c>
      <c r="M21" s="3">
        <v>1400</v>
      </c>
      <c r="N21" s="3">
        <v>2070</v>
      </c>
    </row>
    <row r="22" spans="1:14">
      <c r="A22" s="12" t="s">
        <v>638</v>
      </c>
      <c r="B22" s="12" t="s">
        <v>652</v>
      </c>
      <c r="C22" s="12" t="s">
        <v>614</v>
      </c>
      <c r="D22" s="12">
        <v>100130004</v>
      </c>
      <c r="E22" s="13">
        <v>2.4140000000000001</v>
      </c>
      <c r="F22" s="13">
        <v>2.4140000000000001</v>
      </c>
      <c r="H22" s="3" t="s">
        <v>16</v>
      </c>
      <c r="J22" s="3">
        <v>290</v>
      </c>
      <c r="K22" s="3">
        <v>280</v>
      </c>
      <c r="L22" s="3">
        <v>220</v>
      </c>
      <c r="M22" s="3">
        <v>570</v>
      </c>
      <c r="N22" s="3">
        <v>790</v>
      </c>
    </row>
    <row r="23" spans="1:14">
      <c r="A23" s="12" t="s">
        <v>547</v>
      </c>
      <c r="B23" s="12" t="s">
        <v>548</v>
      </c>
      <c r="C23" s="12" t="s">
        <v>615</v>
      </c>
      <c r="D23" s="12">
        <v>12050055</v>
      </c>
      <c r="E23" s="13">
        <v>3.9870000000000001</v>
      </c>
      <c r="F23" s="13">
        <v>3.9870000000000001</v>
      </c>
      <c r="G23" s="3">
        <v>4</v>
      </c>
      <c r="H23" s="3" t="s">
        <v>599</v>
      </c>
      <c r="I23" s="3">
        <v>165</v>
      </c>
      <c r="J23" s="3">
        <v>530</v>
      </c>
      <c r="K23" s="3">
        <v>650</v>
      </c>
      <c r="L23" s="3">
        <v>670</v>
      </c>
      <c r="M23" s="3">
        <v>1180</v>
      </c>
      <c r="N23" s="3">
        <v>1850</v>
      </c>
    </row>
    <row r="24" spans="1:14">
      <c r="A24" s="12" t="s">
        <v>558</v>
      </c>
      <c r="B24" s="12" t="s">
        <v>559</v>
      </c>
      <c r="C24" s="12" t="s">
        <v>616</v>
      </c>
      <c r="D24" s="12">
        <v>12050057</v>
      </c>
      <c r="E24" s="13">
        <v>3.4279999999999999</v>
      </c>
      <c r="F24" s="13">
        <v>3.4289999999999998</v>
      </c>
      <c r="H24" s="3" t="s">
        <v>16</v>
      </c>
      <c r="I24" s="3">
        <v>142</v>
      </c>
      <c r="J24" s="3">
        <v>570</v>
      </c>
      <c r="K24" s="3">
        <v>520</v>
      </c>
      <c r="L24" s="3">
        <v>620</v>
      </c>
      <c r="M24" s="3">
        <v>1090</v>
      </c>
      <c r="N24" s="3">
        <v>1710</v>
      </c>
    </row>
    <row r="25" spans="1:14">
      <c r="A25" s="12" t="s">
        <v>543</v>
      </c>
      <c r="B25" s="12" t="s">
        <v>544</v>
      </c>
      <c r="C25" s="12" t="s">
        <v>617</v>
      </c>
      <c r="D25" s="12">
        <v>12060085</v>
      </c>
      <c r="E25" s="13">
        <v>4.1029999999999998</v>
      </c>
      <c r="F25" s="13">
        <v>4.1029999999999998</v>
      </c>
      <c r="G25" s="3">
        <v>4</v>
      </c>
      <c r="H25" s="3" t="s">
        <v>599</v>
      </c>
      <c r="I25" s="3">
        <v>171</v>
      </c>
      <c r="J25" s="3">
        <v>650</v>
      </c>
      <c r="K25" s="3">
        <v>580</v>
      </c>
      <c r="L25" s="3">
        <v>670</v>
      </c>
      <c r="M25" s="3">
        <v>1230</v>
      </c>
      <c r="N25" s="3">
        <v>1900</v>
      </c>
    </row>
    <row r="26" spans="1:14">
      <c r="A26" s="12" t="s">
        <v>639</v>
      </c>
      <c r="B26" s="12" t="s">
        <v>653</v>
      </c>
      <c r="C26" s="12" t="s">
        <v>618</v>
      </c>
      <c r="D26" s="12">
        <v>12050073</v>
      </c>
      <c r="E26" s="13">
        <v>1.825</v>
      </c>
      <c r="F26" s="13">
        <v>1.819</v>
      </c>
      <c r="H26" s="3" t="s">
        <v>16</v>
      </c>
      <c r="I26" s="3">
        <v>86</v>
      </c>
      <c r="J26" s="3">
        <v>320</v>
      </c>
      <c r="K26" s="3">
        <v>410</v>
      </c>
      <c r="L26" s="3">
        <v>330</v>
      </c>
      <c r="M26" s="3">
        <v>730</v>
      </c>
      <c r="N26" s="3">
        <v>1060</v>
      </c>
    </row>
    <row r="27" spans="1:14">
      <c r="A27" s="12" t="s">
        <v>549</v>
      </c>
      <c r="B27" s="12" t="s">
        <v>550</v>
      </c>
      <c r="C27" s="12" t="s">
        <v>619</v>
      </c>
      <c r="D27" s="12">
        <v>12050060</v>
      </c>
      <c r="E27" s="13">
        <v>3.649</v>
      </c>
      <c r="F27" s="13">
        <v>3.649</v>
      </c>
      <c r="H27" s="3" t="s">
        <v>16</v>
      </c>
      <c r="I27" s="3">
        <v>158</v>
      </c>
      <c r="J27" s="3">
        <v>590</v>
      </c>
      <c r="K27" s="3">
        <v>650</v>
      </c>
      <c r="L27" s="3">
        <v>620</v>
      </c>
      <c r="M27" s="3">
        <v>1240</v>
      </c>
      <c r="N27" s="3">
        <v>1860</v>
      </c>
    </row>
    <row r="28" spans="1:14">
      <c r="A28" s="12" t="s">
        <v>640</v>
      </c>
      <c r="B28" s="12" t="s">
        <v>654</v>
      </c>
      <c r="C28" s="12" t="s">
        <v>620</v>
      </c>
      <c r="D28" s="12">
        <v>12050061</v>
      </c>
      <c r="E28" s="13">
        <v>2.2530000000000001</v>
      </c>
      <c r="F28" s="13">
        <v>2.2530000000000001</v>
      </c>
      <c r="H28" s="3" t="s">
        <v>16</v>
      </c>
      <c r="I28" s="3">
        <v>108</v>
      </c>
      <c r="J28" s="3">
        <v>430</v>
      </c>
      <c r="K28" s="3">
        <v>400</v>
      </c>
      <c r="L28" s="3">
        <v>430</v>
      </c>
      <c r="M28" s="3">
        <v>830</v>
      </c>
      <c r="N28" s="3">
        <v>1260</v>
      </c>
    </row>
    <row r="29" spans="1:14">
      <c r="A29" s="12" t="s">
        <v>553</v>
      </c>
      <c r="B29" s="12" t="s">
        <v>554</v>
      </c>
      <c r="C29" s="12" t="s">
        <v>621</v>
      </c>
      <c r="D29" s="12">
        <v>22050035</v>
      </c>
      <c r="E29" s="13">
        <v>3.6019999999999999</v>
      </c>
      <c r="F29" s="13">
        <v>3.6019999999999999</v>
      </c>
      <c r="G29" s="3">
        <v>3</v>
      </c>
      <c r="H29" s="3" t="s">
        <v>592</v>
      </c>
      <c r="I29" s="3">
        <v>140</v>
      </c>
      <c r="J29" s="3">
        <v>450</v>
      </c>
      <c r="K29" s="3">
        <v>470</v>
      </c>
      <c r="L29" s="3">
        <v>540</v>
      </c>
      <c r="M29" s="3">
        <v>920</v>
      </c>
      <c r="N29" s="3">
        <v>1460</v>
      </c>
    </row>
    <row r="30" spans="1:14">
      <c r="A30" s="12" t="s">
        <v>564</v>
      </c>
      <c r="B30" s="12" t="s">
        <v>565</v>
      </c>
      <c r="C30" s="12" t="s">
        <v>622</v>
      </c>
      <c r="D30" s="12">
        <v>12050062</v>
      </c>
      <c r="E30" s="13">
        <v>3.222</v>
      </c>
      <c r="F30" s="13">
        <v>3.222</v>
      </c>
      <c r="H30" s="3" t="s">
        <v>16</v>
      </c>
      <c r="I30" s="3">
        <v>143</v>
      </c>
      <c r="J30" s="3">
        <v>450</v>
      </c>
      <c r="K30" s="3">
        <v>590</v>
      </c>
      <c r="L30" s="3">
        <v>520</v>
      </c>
      <c r="M30" s="3">
        <v>1040</v>
      </c>
      <c r="N30" s="3">
        <v>1560</v>
      </c>
    </row>
    <row r="31" spans="1:14">
      <c r="A31" s="12" t="s">
        <v>21</v>
      </c>
      <c r="B31" s="12" t="s">
        <v>546</v>
      </c>
      <c r="C31" s="12" t="s">
        <v>623</v>
      </c>
      <c r="D31" s="12">
        <v>90120013</v>
      </c>
      <c r="E31" s="13">
        <v>4.0090000000000003</v>
      </c>
      <c r="F31" s="13">
        <v>3.931</v>
      </c>
      <c r="H31" s="3" t="s">
        <v>599</v>
      </c>
      <c r="I31" s="3">
        <v>166</v>
      </c>
      <c r="J31" s="3">
        <v>690</v>
      </c>
      <c r="K31" s="3">
        <v>630</v>
      </c>
      <c r="L31" s="3">
        <v>680</v>
      </c>
      <c r="M31" s="3">
        <v>1320</v>
      </c>
      <c r="N31" s="3">
        <v>2000</v>
      </c>
    </row>
    <row r="32" spans="1:14">
      <c r="A32" s="12" t="s">
        <v>551</v>
      </c>
      <c r="B32" s="12" t="s">
        <v>552</v>
      </c>
      <c r="C32" s="12" t="s">
        <v>624</v>
      </c>
      <c r="D32" s="12">
        <v>100130003</v>
      </c>
      <c r="E32" s="13">
        <v>3.6869999999999998</v>
      </c>
      <c r="F32" s="13">
        <v>3.6869999999999998</v>
      </c>
      <c r="H32" s="3" t="s">
        <v>16</v>
      </c>
      <c r="I32" s="3">
        <v>153</v>
      </c>
      <c r="J32" s="3">
        <v>490</v>
      </c>
      <c r="K32" s="3">
        <v>580</v>
      </c>
      <c r="L32" s="3">
        <v>570</v>
      </c>
      <c r="M32" s="3">
        <v>1070</v>
      </c>
      <c r="N32" s="3">
        <v>1640</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NS Document" ma:contentTypeID="0x010100F05A691F7F882644BE96F06D9D88F8E10023B5EECCD5E7B847A4AD88630BC57CF0" ma:contentTypeVersion="73" ma:contentTypeDescription="Default content type" ma:contentTypeScope="" ma:versionID="0a28d18a0f04e2a328b43d8f078b8568">
  <xsd:schema xmlns:xsd="http://www.w3.org/2001/XMLSchema" xmlns:xs="http://www.w3.org/2001/XMLSchema" xmlns:p="http://schemas.microsoft.com/office/2006/metadata/properties" xmlns:ns1="http://schemas.microsoft.com/sharepoint/v3" xmlns:ns2="0676cee9-fd60-4c1c-9e5b-5120ec0b3480" xmlns:ns3="6caeac77-45b9-480b-9acf-fc0010a0bd5b" targetNamespace="http://schemas.microsoft.com/office/2006/metadata/properties" ma:root="true" ma:fieldsID="8a0a205cde8758a52261c1cbc528799a" ns1:_="" ns2:_="" ns3:_="">
    <xsd:import namespace="http://schemas.microsoft.com/sharepoint/v3"/>
    <xsd:import namespace="0676cee9-fd60-4c1c-9e5b-5120ec0b3480"/>
    <xsd:import namespace="6caeac77-45b9-480b-9acf-fc0010a0bd5b"/>
    <xsd:element name="properties">
      <xsd:complexType>
        <xsd:sequence>
          <xsd:element name="documentManagement">
            <xsd:complexType>
              <xsd:all>
                <xsd:element ref="ns2:AF_x0020_Owner"/>
                <xsd:element ref="ns2:lf09a8a73540422dac4309c5f114ddb8" minOccurs="0"/>
                <xsd:element ref="ns2:TaxCatchAll" minOccurs="0"/>
                <xsd:element ref="ns2:TaxCatchAllLabel" minOccurs="0"/>
                <xsd:element ref="ns2:nfa767dced1144c9ba4888ceb93acca4" minOccurs="0"/>
                <xsd:element ref="ns2:gc69249d4b4e407483d3df6921806e1c" minOccurs="0"/>
                <xsd:element ref="ns2:b1d47f8b0c974735b0418508e9704e5b" minOccurs="0"/>
                <xsd:element ref="ns2:c6b051048b38471d8a88773837762ee7" minOccurs="0"/>
                <xsd:element ref="ns1:Audience" minOccurs="0"/>
                <xsd:element ref="ns2:_dlc_DocId" minOccurs="0"/>
                <xsd:element ref="ns2:_dlc_DocIdUrl" minOccurs="0"/>
                <xsd:element ref="ns2:_dlc_DocIdPersistId" minOccurs="0"/>
                <xsd:element ref="ns1:_dlc_Exempt" minOccurs="0"/>
                <xsd:element ref="ns1:_dlc_ExpireDateSaved" minOccurs="0"/>
                <xsd:element ref="ns1:_dlc_ExpireDate" minOccurs="0"/>
                <xsd:element ref="ns3:l5f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udience" ma:index="21" nillable="true" ma:displayName="Target Audiences" ma:description="Enables audience targeting. Please leave blank unless trained on use." ma:internalName="Audience" ma:readOnly="false">
      <xsd:simpleType>
        <xsd:restriction base="dms:Unknown"/>
      </xsd:simpleType>
    </xsd:element>
    <xsd:element name="_dlc_Exempt" ma:index="25" nillable="true" ma:displayName="Exempt from Policy" ma:hidden="true" ma:internalName="_dlc_Exempt" ma:readOnly="true">
      <xsd:simpleType>
        <xsd:restriction base="dms:Unknown"/>
      </xsd:simpleType>
    </xsd:element>
    <xsd:element name="_dlc_ExpireDateSaved" ma:index="26" nillable="true" ma:displayName="Original Expiration Date" ma:hidden="true" ma:internalName="_dlc_ExpireDateSaved" ma:readOnly="true">
      <xsd:simpleType>
        <xsd:restriction base="dms:DateTime"/>
      </xsd:simpleType>
    </xsd:element>
    <xsd:element name="_dlc_ExpireDate" ma:index="27"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676cee9-fd60-4c1c-9e5b-5120ec0b3480" elementFormDefault="qualified">
    <xsd:import namespace="http://schemas.microsoft.com/office/2006/documentManagement/types"/>
    <xsd:import namespace="http://schemas.microsoft.com/office/infopath/2007/PartnerControls"/>
    <xsd:element name="AF_x0020_Owner" ma:index="2" ma:displayName="AF Owner" ma:description="Required. Enter an AF staff member who is responsible for this file." ma:list="UserInfo" ma:SharePointGroup="0" ma:internalName="AF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lf09a8a73540422dac4309c5f114ddb8" ma:index="8" nillable="true" ma:taxonomy="true" ma:internalName="lf09a8a73540422dac4309c5f114ddb8" ma:taxonomyFieldName="School" ma:displayName="School" ma:default="" ma:fieldId="{5f09a8a7-3540-422d-ac43-09c5f114ddb8}" ma:sspId="bd9d8fb8-c9bd-40ec-97cf-4db0a887a67e" ma:termSetId="5f620a08-af59-4d5c-af25-52e0ef804eb8"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27163e22-da7c-42d4-8dd1-a8591f2057d4}" ma:internalName="TaxCatchAll" ma:showField="CatchAllData" ma:web="0676cee9-fd60-4c1c-9e5b-5120ec0b348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27163e22-da7c-42d4-8dd1-a8591f2057d4}" ma:internalName="TaxCatchAllLabel" ma:readOnly="true" ma:showField="CatchAllDataLabel" ma:web="0676cee9-fd60-4c1c-9e5b-5120ec0b3480">
      <xsd:complexType>
        <xsd:complexContent>
          <xsd:extension base="dms:MultiChoiceLookup">
            <xsd:sequence>
              <xsd:element name="Value" type="dms:Lookup" maxOccurs="unbounded" minOccurs="0" nillable="true"/>
            </xsd:sequence>
          </xsd:extension>
        </xsd:complexContent>
      </xsd:complexType>
    </xsd:element>
    <xsd:element name="nfa767dced1144c9ba4888ceb93acca4" ma:index="12" nillable="true" ma:taxonomy="true" ma:internalName="nfa767dced1144c9ba4888ceb93acca4" ma:taxonomyFieldName="Project" ma:displayName="Project" ma:default="" ma:fieldId="{7fa767dc-ed11-44c9-ba48-88ceb93acca4}" ma:sspId="bd9d8fb8-c9bd-40ec-97cf-4db0a887a67e" ma:termSetId="52802e36-000b-47df-bc93-1a97c1aa5b4c" ma:anchorId="00000000-0000-0000-0000-000000000000" ma:open="true" ma:isKeyword="false">
      <xsd:complexType>
        <xsd:sequence>
          <xsd:element ref="pc:Terms" minOccurs="0" maxOccurs="1"/>
        </xsd:sequence>
      </xsd:complexType>
    </xsd:element>
    <xsd:element name="gc69249d4b4e407483d3df6921806e1c" ma:index="14" nillable="true" ma:taxonomy="true" ma:internalName="gc69249d4b4e407483d3df6921806e1c" ma:taxonomyFieldName="Team" ma:displayName="Team" ma:default="" ma:fieldId="{0c69249d-4b4e-4074-83d3-df6921806e1c}" ma:sspId="bd9d8fb8-c9bd-40ec-97cf-4db0a887a67e" ma:termSetId="f1c1dc8c-d107-4986-9e86-6ad1124201f6" ma:anchorId="00000000-0000-0000-0000-000000000000" ma:open="false" ma:isKeyword="false">
      <xsd:complexType>
        <xsd:sequence>
          <xsd:element ref="pc:Terms" minOccurs="0" maxOccurs="1"/>
        </xsd:sequence>
      </xsd:complexType>
    </xsd:element>
    <xsd:element name="b1d47f8b0c974735b0418508e9704e5b" ma:index="16" nillable="true" ma:taxonomy="true" ma:internalName="b1d47f8b0c974735b0418508e9704e5b" ma:taxonomyFieldName="Geography" ma:displayName="Geography" ma:readOnly="false" ma:default="" ma:fieldId="{b1d47f8b-0c97-4735-b041-8508e9704e5b}" ma:taxonomyMulti="true" ma:sspId="bd9d8fb8-c9bd-40ec-97cf-4db0a887a67e" ma:termSetId="5bbf794a-96ea-4e29-99cc-43bbe4f4604b" ma:anchorId="00000000-0000-0000-0000-000000000000" ma:open="false" ma:isKeyword="false">
      <xsd:complexType>
        <xsd:sequence>
          <xsd:element ref="pc:Terms" minOccurs="0" maxOccurs="1"/>
        </xsd:sequence>
      </xsd:complexType>
    </xsd:element>
    <xsd:element name="c6b051048b38471d8a88773837762ee7" ma:index="18" nillable="true" ma:taxonomy="true" ma:internalName="c6b051048b38471d8a88773837762ee7" ma:taxonomyFieldName="School_x0020_Year" ma:displayName="School Year" ma:readOnly="false" ma:default="" ma:fieldId="{c6b05104-8b38-471d-8a88-773837762ee7}" ma:sspId="bd9d8fb8-c9bd-40ec-97cf-4db0a887a67e" ma:termSetId="2778c615-7e1f-449f-a8aa-4fcf61c53075" ma:anchorId="00000000-0000-0000-0000-000000000000" ma:open="false" ma:isKeyword="false">
      <xsd:complexType>
        <xsd:sequence>
          <xsd:element ref="pc:Terms" minOccurs="0" maxOccurs="1"/>
        </xsd:sequence>
      </xsd:complex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caeac77-45b9-480b-9acf-fc0010a0bd5b" elementFormDefault="qualified">
    <xsd:import namespace="http://schemas.microsoft.com/office/2006/documentManagement/types"/>
    <xsd:import namespace="http://schemas.microsoft.com/office/infopath/2007/PartnerControls"/>
    <xsd:element name="l5f4" ma:index="29" nillable="true" ma:displayName="Subfolder" ma:internalName="l5f4">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https://manyminds.achievementfirst.org/sites/NetworkSupport/_cts/AF School Document/84ffe443963d2764customXsn.xsn</xsnLocation>
  <cached>True</cached>
  <openByDefault>True</openByDefault>
  <xsnScope>https://manyminds.achievementfirst.org/sites/NetworkSupport</xsnScope>
</customXsn>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Microsoft.Office.RecordsManagement.PolicyFeatures.ExpirationEventReceiver</Name>
    <Synchronization>Synchronous</Synchronization>
    <Type>10001</Type>
    <SequenceNumber>101</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Version=15.0.0.0, Culture=neutral, PublicKeyToken=71e9bce111e9429c</Assembly>
    <Class>Microsoft.Office.RecordsManagement.Internal.UpdateExpireDate</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nfa767dced1144c9ba4888ceb93acca4 xmlns="0676cee9-fd60-4c1c-9e5b-5120ec0b3480">
      <Terms xmlns="http://schemas.microsoft.com/office/infopath/2007/PartnerControls">
        <TermInfo xmlns="http://schemas.microsoft.com/office/infopath/2007/PartnerControls">
          <TermName xmlns="http://schemas.microsoft.com/office/infopath/2007/PartnerControls">Diversity Overnights</TermName>
          <TermId xmlns="http://schemas.microsoft.com/office/infopath/2007/PartnerControls">658f5475-fb7c-49a0-94e0-db7400ffcc6d</TermId>
        </TermInfo>
      </Terms>
    </nfa767dced1144c9ba4888ceb93acca4>
    <lf09a8a73540422dac4309c5f114ddb8 xmlns="0676cee9-fd60-4c1c-9e5b-5120ec0b3480">
      <Terms xmlns="http://schemas.microsoft.com/office/infopath/2007/PartnerControls"/>
    </lf09a8a73540422dac4309c5f114ddb8>
    <gc69249d4b4e407483d3df6921806e1c xmlns="0676cee9-fd60-4c1c-9e5b-5120ec0b3480">
      <Terms xmlns="http://schemas.microsoft.com/office/infopath/2007/PartnerControls"/>
    </gc69249d4b4e407483d3df6921806e1c>
    <_dlc_DocId xmlns="0676cee9-fd60-4c1c-9e5b-5120ec0b3480">SFDVX333FYKN-443-1484</_dlc_DocId>
    <_dlc_DocIdUrl xmlns="0676cee9-fd60-4c1c-9e5b-5120ec0b3480">
      <Url>https://manyminds.achievementfirst.org/sites/NetworkSupport/TeamCollege/_layouts/15/DocIdRedir.aspx?ID=SFDVX333FYKN-443-1484</Url>
      <Description>SFDVX333FYKN-443-1484</Description>
    </_dlc_DocIdUrl>
    <TaxCatchAll xmlns="0676cee9-fd60-4c1c-9e5b-5120ec0b3480">
      <Value>349</Value>
    </TaxCatchAll>
    <c6b051048b38471d8a88773837762ee7 xmlns="0676cee9-fd60-4c1c-9e5b-5120ec0b3480">
      <Terms xmlns="http://schemas.microsoft.com/office/infopath/2007/PartnerControls"/>
    </c6b051048b38471d8a88773837762ee7>
    <_dlc_ExpireDate xmlns="http://schemas.microsoft.com/sharepoint/v3" xsi:nil="true"/>
    <b1d47f8b0c974735b0418508e9704e5b xmlns="0676cee9-fd60-4c1c-9e5b-5120ec0b3480">
      <Terms xmlns="http://schemas.microsoft.com/office/infopath/2007/PartnerControls"/>
    </b1d47f8b0c974735b0418508e9704e5b>
    <AF_x0020_Owner xmlns="0676cee9-fd60-4c1c-9e5b-5120ec0b3480">
      <UserInfo>
        <DisplayName>Amy Christie</DisplayName>
        <AccountId>443</AccountId>
        <AccountType/>
      </UserInfo>
    </AF_x0020_Owner>
    <Audience xmlns="http://schemas.microsoft.com/sharepoint/v3" xsi:nil="true"/>
    <_dlc_ExpireDateSaved xmlns="http://schemas.microsoft.com/sharepoint/v3" xsi:nil="true"/>
    <l5f4 xmlns="6caeac77-45b9-480b-9acf-fc0010a0bd5b" xsi:nil="true"/>
  </documentManagement>
</p:properties>
</file>

<file path=customXml/item6.xml><?xml version="1.0" encoding="utf-8"?>
<?mso-contentType ?>
<p:Policy xmlns:p="office.server.policy" id="" local="true">
  <p:Name>NS Document</p:Name>
  <p:Description>NS Documents that have not been modified in the last 12 months begin a disposition workflow. This workflow checks for out of date documents each week and logs an entry in the Expiration Tasks list. Site owners should check this list monthly to retain or delete out of date files. Files declared records will not trigger this process.</p:Description>
  <p:Statement/>
  <p:PolicyItems>
    <p:PolicyItem featureId="Microsoft.Office.RecordsManagement.PolicyFeatures.Expiration" staticId="0x010100F05A691F7F882644BE96F06D9D88F8E1|2088864059" UniqueId="84417131-af0c-4e69-9a7f-a82ab44080bb">
      <p:Name>Retention</p:Name>
      <p:Description>Automatic scheduling of content for processing, and performing a retention action on content that has reached its due date.</p:Description>
      <p:CustomData>
        <Schedules nextStageId="4" default="false">
          <Schedule type="Default">
            <stages>
              <data stageId="1">
                <formula id="Microsoft.Office.RecordsManagement.PolicyFeatures.Expiration.Formula.BuiltIn">
                  <number>12</number>
                  <property>Modified</property>
                  <propertyId>28cf69c5-fa48-462a-b5cd-27b6f9d2bd5f</propertyId>
                  <period>months</period>
                </formula>
                <action type="workflow" id="fa47fc78-4824-430a-9ede-864cb905d55c"/>
              </data>
              <data stageId="2" stageDeleted="true"/>
              <data stageId="3" recur="true" offset="12" unit="months" stageDeleted="true"/>
            </stages>
          </Schedule>
          <Schedule type="Record">
            <stages/>
          </Schedule>
        </Schedules>
      </p:CustomData>
    </p:PolicyItem>
  </p:PolicyItems>
</p:Policy>
</file>

<file path=customXml/itemProps1.xml><?xml version="1.0" encoding="utf-8"?>
<ds:datastoreItem xmlns:ds="http://schemas.openxmlformats.org/officeDocument/2006/customXml" ds:itemID="{A63332EF-A5C8-4BA5-9642-5FD8B9BE6B38}"/>
</file>

<file path=customXml/itemProps2.xml><?xml version="1.0" encoding="utf-8"?>
<ds:datastoreItem xmlns:ds="http://schemas.openxmlformats.org/officeDocument/2006/customXml" ds:itemID="{8EC0ACA6-D934-4313-984E-9B2FECF36FCB}"/>
</file>

<file path=customXml/itemProps3.xml><?xml version="1.0" encoding="utf-8"?>
<ds:datastoreItem xmlns:ds="http://schemas.openxmlformats.org/officeDocument/2006/customXml" ds:itemID="{02461CF9-A476-40E4-896D-DCECE97F7E2B}"/>
</file>

<file path=customXml/itemProps4.xml><?xml version="1.0" encoding="utf-8"?>
<ds:datastoreItem xmlns:ds="http://schemas.openxmlformats.org/officeDocument/2006/customXml" ds:itemID="{2DA4502F-15DB-4A09-8E21-73B817C49FA9}"/>
</file>

<file path=customXml/itemProps5.xml><?xml version="1.0" encoding="utf-8"?>
<ds:datastoreItem xmlns:ds="http://schemas.openxmlformats.org/officeDocument/2006/customXml" ds:itemID="{91DE7ED8-B39D-4CFF-9337-25471B961026}"/>
</file>

<file path=customXml/itemProps6.xml><?xml version="1.0" encoding="utf-8"?>
<ds:datastoreItem xmlns:ds="http://schemas.openxmlformats.org/officeDocument/2006/customXml" ds:itemID="{EF87F0E6-3E7F-4DD6-90F2-78D2575F0CE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Master List</vt:lpstr>
      <vt:lpstr>Diversity Overnight App Tracker</vt:lpstr>
      <vt:lpstr>Senior List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Christie</dc:creator>
  <cp:lastModifiedBy>Sophia</cp:lastModifiedBy>
  <dcterms:created xsi:type="dcterms:W3CDTF">2013-03-19T00:42:14Z</dcterms:created>
  <dcterms:modified xsi:type="dcterms:W3CDTF">2015-05-18T01:08:42Z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349;#Diversity Overnights|658f5475-fb7c-49a0-94e0-db7400ffcc6d</vt:lpwstr>
  </property>
  <property fmtid="{D5CDD505-2E9C-101B-9397-08002B2CF9AE}" pid="3" name="Geography">
    <vt:lpwstr/>
  </property>
  <property fmtid="{D5CDD505-2E9C-101B-9397-08002B2CF9AE}" pid="4" name="School">
    <vt:lpwstr/>
  </property>
  <property fmtid="{D5CDD505-2E9C-101B-9397-08002B2CF9AE}" pid="5" name="_dlc_policyId">
    <vt:lpwstr>0x010100F05A691F7F882644BE96F06D9D88F8E1|2088864059</vt:lpwstr>
  </property>
  <property fmtid="{D5CDD505-2E9C-101B-9397-08002B2CF9AE}" pid="6" name="ContentTypeId">
    <vt:lpwstr>0x010100F05A691F7F882644BE96F06D9D88F8E10023B5EECCD5E7B847A4AD88630BC57CF0</vt:lpwstr>
  </property>
  <property fmtid="{D5CDD505-2E9C-101B-9397-08002B2CF9AE}" pid="7" name="Team">
    <vt:lpwstr/>
  </property>
  <property fmtid="{D5CDD505-2E9C-101B-9397-08002B2CF9AE}" pid="8" name="ItemRetentionFormula">
    <vt:lpwstr/>
  </property>
  <property fmtid="{D5CDD505-2E9C-101B-9397-08002B2CF9AE}" pid="9" name="School_x0020_Year">
    <vt:lpwstr/>
  </property>
  <property fmtid="{D5CDD505-2E9C-101B-9397-08002B2CF9AE}" pid="10" name="_dlc_DocIdItemGuid">
    <vt:lpwstr>e2134dbb-5798-4a2b-a731-5ea7b011d7c0</vt:lpwstr>
  </property>
  <property fmtid="{D5CDD505-2E9C-101B-9397-08002B2CF9AE}" pid="11" name="School Year">
    <vt:lpwstr/>
  </property>
  <property fmtid="{D5CDD505-2E9C-101B-9397-08002B2CF9AE}" pid="12" name="_dlc_LastRun">
    <vt:lpwstr>05/21/2016 23:02:56</vt:lpwstr>
  </property>
  <property fmtid="{D5CDD505-2E9C-101B-9397-08002B2CF9AE}" pid="13" name="_dlc_ItemStageId">
    <vt:lpwstr>1</vt:lpwstr>
  </property>
</Properties>
</file>